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FacilitiesMasterPlan\"/>
    </mc:Choice>
  </mc:AlternateContent>
  <bookViews>
    <workbookView xWindow="0" yWindow="465" windowWidth="33600" windowHeight="20535" activeTab="4"/>
  </bookViews>
  <sheets>
    <sheet name="Def. Maint. Costs Total" sheetId="1" r:id="rId1"/>
    <sheet name="Def. Maint. Costs Priority 1" sheetId="2" r:id="rId2"/>
    <sheet name="Def. Maint. Costs Priority 2" sheetId="3" r:id="rId3"/>
    <sheet name="Def. Maint. Costs Priority 3" sheetId="4" r:id="rId4"/>
    <sheet name="10 yr Plan" sheetId="5" r:id="rId5"/>
  </sheets>
  <definedNames>
    <definedName name="_xlnm.Print_Area" localSheetId="4">'10 yr Plan'!$A$1:$H$192</definedName>
    <definedName name="_xlnm.Print_Area" localSheetId="0">'Def. Maint. Costs Total'!$A$1:$J$210</definedName>
  </definedNames>
  <calcPr calcId="162913" concurrentCalc="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13" i="2" l="1"/>
  <c r="H190" i="5"/>
  <c r="H186" i="5"/>
  <c r="H185" i="5"/>
  <c r="H184" i="5"/>
  <c r="H183" i="5"/>
  <c r="H182" i="5"/>
  <c r="H180" i="5"/>
  <c r="H179" i="5"/>
  <c r="H178" i="5"/>
  <c r="H177" i="5"/>
  <c r="H176" i="5"/>
  <c r="H175" i="5"/>
  <c r="H173" i="5"/>
  <c r="H172" i="5"/>
  <c r="H171" i="5"/>
  <c r="H170" i="5"/>
  <c r="H169" i="5"/>
  <c r="H168" i="5"/>
  <c r="H167" i="5"/>
  <c r="H166" i="5"/>
  <c r="H165" i="5"/>
  <c r="H164" i="5"/>
  <c r="H163" i="5"/>
  <c r="H162" i="5"/>
  <c r="H161" i="5"/>
  <c r="H160" i="5"/>
  <c r="H159" i="5"/>
  <c r="H158" i="5"/>
  <c r="H157" i="5"/>
  <c r="H154" i="5"/>
  <c r="H153" i="5"/>
  <c r="H152" i="5"/>
  <c r="H151" i="5"/>
  <c r="H150" i="5"/>
  <c r="H149" i="5"/>
  <c r="H148" i="5"/>
  <c r="H147" i="5"/>
  <c r="H146" i="5"/>
  <c r="H145" i="5"/>
  <c r="H142" i="5"/>
  <c r="H141" i="5"/>
  <c r="H140" i="5"/>
  <c r="H139" i="5"/>
  <c r="H138" i="5"/>
  <c r="H137" i="5"/>
  <c r="H136" i="5"/>
  <c r="H135" i="5"/>
  <c r="H134" i="5"/>
  <c r="H133" i="5"/>
  <c r="H132" i="5"/>
  <c r="H131" i="5"/>
  <c r="H128" i="5"/>
  <c r="H127" i="5"/>
  <c r="H126" i="5"/>
  <c r="H125" i="5"/>
  <c r="H124" i="5"/>
  <c r="H123" i="5"/>
  <c r="H122" i="5"/>
  <c r="H121" i="5"/>
  <c r="H120" i="5"/>
  <c r="H119" i="5"/>
  <c r="H118" i="5"/>
  <c r="H117" i="5"/>
  <c r="H116" i="5"/>
  <c r="H115" i="5"/>
  <c r="H114" i="5"/>
  <c r="H113" i="5"/>
  <c r="H112" i="5"/>
  <c r="H111" i="5"/>
  <c r="H110" i="5"/>
  <c r="H109" i="5"/>
  <c r="H108" i="5"/>
  <c r="H106" i="5"/>
  <c r="H105" i="5"/>
  <c r="H104" i="5"/>
  <c r="H103" i="5"/>
  <c r="H102" i="5"/>
  <c r="H101" i="5"/>
  <c r="H100" i="5"/>
  <c r="H97" i="5"/>
  <c r="H96" i="5"/>
  <c r="H95" i="5"/>
  <c r="H93" i="5"/>
  <c r="H92" i="5"/>
  <c r="H91" i="5"/>
  <c r="H90" i="5"/>
  <c r="H89" i="5"/>
  <c r="H87" i="5"/>
  <c r="H86" i="5"/>
  <c r="H84" i="5"/>
  <c r="H83" i="5"/>
  <c r="H82" i="5"/>
  <c r="H81" i="5"/>
  <c r="H80" i="5"/>
  <c r="H79" i="5"/>
  <c r="H78" i="5"/>
  <c r="H77" i="5"/>
  <c r="H76" i="5"/>
  <c r="H75" i="5"/>
  <c r="H74" i="5"/>
  <c r="H73" i="5"/>
  <c r="H72" i="5"/>
  <c r="H71" i="5"/>
  <c r="H70" i="5"/>
  <c r="H69" i="5"/>
  <c r="H65" i="5"/>
  <c r="H64" i="5"/>
  <c r="H63" i="5"/>
  <c r="H62" i="5"/>
  <c r="H61" i="5"/>
  <c r="H59" i="5"/>
  <c r="H58" i="5"/>
  <c r="H57" i="5"/>
  <c r="H56" i="5"/>
  <c r="H55" i="5"/>
  <c r="H54" i="5"/>
  <c r="H53" i="5"/>
  <c r="H52" i="5"/>
  <c r="H51" i="5"/>
  <c r="H50" i="5"/>
  <c r="H47" i="5"/>
  <c r="H46" i="5"/>
  <c r="H45" i="5"/>
  <c r="H44" i="5"/>
  <c r="H43" i="5"/>
  <c r="H42" i="5"/>
  <c r="H41" i="5"/>
  <c r="H39" i="5"/>
  <c r="H38" i="5"/>
  <c r="H37" i="5"/>
  <c r="H36" i="5"/>
  <c r="H35" i="5"/>
  <c r="H34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H14" i="5"/>
  <c r="H13" i="5"/>
  <c r="H12" i="5"/>
  <c r="H11" i="5"/>
  <c r="H10" i="5"/>
  <c r="H9" i="5"/>
  <c r="H8" i="5"/>
  <c r="H7" i="5"/>
  <c r="H5" i="5"/>
  <c r="H143" i="5"/>
  <c r="H129" i="5"/>
  <c r="H98" i="5"/>
  <c r="H67" i="5"/>
  <c r="H48" i="5"/>
  <c r="H32" i="5"/>
  <c r="E72" i="2"/>
  <c r="E74" i="2"/>
  <c r="E63" i="2"/>
  <c r="E62" i="2"/>
  <c r="H56" i="4"/>
  <c r="H54" i="4"/>
  <c r="H53" i="4"/>
  <c r="I54" i="4"/>
  <c r="H51" i="4"/>
  <c r="I51" i="4"/>
  <c r="H48" i="4"/>
  <c r="I49" i="4"/>
  <c r="H46" i="4"/>
  <c r="H45" i="4"/>
  <c r="H43" i="4"/>
  <c r="H42" i="4"/>
  <c r="H41" i="4"/>
  <c r="H40" i="4"/>
  <c r="H39" i="4"/>
  <c r="H37" i="4"/>
  <c r="H35" i="4"/>
  <c r="H34" i="4"/>
  <c r="H33" i="4"/>
  <c r="H32" i="4"/>
  <c r="H31" i="4"/>
  <c r="H30" i="4"/>
  <c r="H28" i="4"/>
  <c r="I28" i="4"/>
  <c r="H26" i="4"/>
  <c r="H25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H84" i="3"/>
  <c r="H83" i="3"/>
  <c r="H82" i="3"/>
  <c r="H81" i="3"/>
  <c r="H80" i="3"/>
  <c r="H79" i="3"/>
  <c r="H78" i="3"/>
  <c r="H77" i="3"/>
  <c r="H76" i="3"/>
  <c r="H74" i="3"/>
  <c r="H73" i="3"/>
  <c r="H72" i="3"/>
  <c r="H70" i="3"/>
  <c r="H69" i="3"/>
  <c r="H68" i="3"/>
  <c r="H67" i="3"/>
  <c r="H66" i="3"/>
  <c r="H64" i="3"/>
  <c r="H63" i="3"/>
  <c r="H62" i="3"/>
  <c r="H61" i="3"/>
  <c r="H60" i="3"/>
  <c r="H59" i="3"/>
  <c r="H58" i="3"/>
  <c r="H56" i="3"/>
  <c r="H55" i="3"/>
  <c r="H54" i="3"/>
  <c r="H53" i="3"/>
  <c r="H52" i="3"/>
  <c r="H51" i="3"/>
  <c r="H50" i="3"/>
  <c r="H49" i="3"/>
  <c r="H47" i="3"/>
  <c r="H46" i="3"/>
  <c r="H45" i="3"/>
  <c r="H44" i="3"/>
  <c r="H43" i="3"/>
  <c r="H42" i="3"/>
  <c r="H41" i="3"/>
  <c r="H40" i="3"/>
  <c r="H38" i="3"/>
  <c r="H37" i="3"/>
  <c r="H36" i="3"/>
  <c r="H35" i="3"/>
  <c r="H33" i="3"/>
  <c r="H32" i="3"/>
  <c r="H31" i="3"/>
  <c r="H30" i="3"/>
  <c r="H29" i="3"/>
  <c r="H28" i="3"/>
  <c r="H27" i="3"/>
  <c r="H25" i="3"/>
  <c r="H24" i="3"/>
  <c r="H23" i="3"/>
  <c r="H22" i="3"/>
  <c r="H21" i="3"/>
  <c r="H20" i="3"/>
  <c r="H19" i="3"/>
  <c r="H18" i="3"/>
  <c r="H17" i="3"/>
  <c r="H16" i="3"/>
  <c r="H15" i="3"/>
  <c r="H14" i="3"/>
  <c r="H12" i="3"/>
  <c r="H11" i="3"/>
  <c r="H10" i="3"/>
  <c r="H9" i="3"/>
  <c r="H8" i="3"/>
  <c r="H6" i="3"/>
  <c r="H5" i="3"/>
  <c r="H3" i="3"/>
  <c r="E62" i="4"/>
  <c r="E61" i="4"/>
  <c r="H57" i="4"/>
  <c r="E92" i="3"/>
  <c r="E91" i="3"/>
  <c r="H58" i="2"/>
  <c r="H56" i="2"/>
  <c r="H54" i="2"/>
  <c r="H52" i="2"/>
  <c r="H51" i="2"/>
  <c r="H49" i="2"/>
  <c r="H48" i="2"/>
  <c r="H46" i="2"/>
  <c r="H45" i="2"/>
  <c r="H43" i="2"/>
  <c r="H42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5" i="2"/>
  <c r="H24" i="2"/>
  <c r="H22" i="2"/>
  <c r="H21" i="2"/>
  <c r="H20" i="2"/>
  <c r="H19" i="2"/>
  <c r="H18" i="2"/>
  <c r="H17" i="2"/>
  <c r="H14" i="2"/>
  <c r="I15" i="2"/>
  <c r="H10" i="2"/>
  <c r="H8" i="2"/>
  <c r="H7" i="2"/>
  <c r="H6" i="2"/>
  <c r="H5" i="2"/>
  <c r="H4" i="2"/>
  <c r="H3" i="2"/>
  <c r="I35" i="4"/>
  <c r="I46" i="4"/>
  <c r="I23" i="4"/>
  <c r="I26" i="4"/>
  <c r="I43" i="4"/>
  <c r="I6" i="3"/>
  <c r="I70" i="3"/>
  <c r="I86" i="3"/>
  <c r="I52" i="2"/>
  <c r="I49" i="2"/>
  <c r="I43" i="2"/>
  <c r="I26" i="2"/>
  <c r="I10" i="2"/>
  <c r="I40" i="2"/>
  <c r="I46" i="2"/>
  <c r="I47" i="3"/>
  <c r="I56" i="3"/>
  <c r="I74" i="3"/>
  <c r="I25" i="3"/>
  <c r="I12" i="3"/>
  <c r="I64" i="3"/>
  <c r="I38" i="3"/>
  <c r="E192" i="1"/>
  <c r="E191" i="1"/>
  <c r="I57" i="4"/>
  <c r="H59" i="4"/>
  <c r="E64" i="4"/>
  <c r="E69" i="4"/>
  <c r="I87" i="3"/>
  <c r="H89" i="3"/>
  <c r="E94" i="3"/>
  <c r="E96" i="3"/>
  <c r="I59" i="2"/>
  <c r="E65" i="2"/>
  <c r="E67" i="2"/>
  <c r="I103" i="1"/>
  <c r="E66" i="4"/>
  <c r="E68" i="4"/>
  <c r="E67" i="4"/>
  <c r="E97" i="3"/>
  <c r="E98" i="3"/>
  <c r="E99" i="3"/>
  <c r="H61" i="2"/>
  <c r="E69" i="2"/>
  <c r="E70" i="2"/>
  <c r="E68" i="2"/>
  <c r="H4" i="1"/>
  <c r="I5" i="1"/>
  <c r="H147" i="1"/>
  <c r="H135" i="1"/>
  <c r="H100" i="1"/>
  <c r="H46" i="1"/>
  <c r="H30" i="1"/>
  <c r="E70" i="4"/>
  <c r="E75" i="4"/>
  <c r="E100" i="3"/>
  <c r="E105" i="3"/>
  <c r="E71" i="2"/>
  <c r="E75" i="2"/>
  <c r="H31" i="1"/>
  <c r="E72" i="4"/>
  <c r="E74" i="4"/>
  <c r="E77" i="4"/>
  <c r="E104" i="3"/>
  <c r="E102" i="3"/>
  <c r="E73" i="2"/>
  <c r="E76" i="2"/>
  <c r="H186" i="1"/>
  <c r="H183" i="1"/>
  <c r="H182" i="1"/>
  <c r="H181" i="1"/>
  <c r="H180" i="1"/>
  <c r="H179" i="1"/>
  <c r="H178" i="1"/>
  <c r="I178" i="1"/>
  <c r="H176" i="1"/>
  <c r="H175" i="1"/>
  <c r="H174" i="1"/>
  <c r="H173" i="1"/>
  <c r="H172" i="1"/>
  <c r="H171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48" i="1"/>
  <c r="H146" i="1"/>
  <c r="H145" i="1"/>
  <c r="H144" i="1"/>
  <c r="H143" i="1"/>
  <c r="H142" i="1"/>
  <c r="H141" i="1"/>
  <c r="H140" i="1"/>
  <c r="H139" i="1"/>
  <c r="H138" i="1"/>
  <c r="H137" i="1"/>
  <c r="H136" i="1"/>
  <c r="H134" i="1"/>
  <c r="I135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2" i="1"/>
  <c r="H101" i="1"/>
  <c r="H99" i="1"/>
  <c r="H98" i="1"/>
  <c r="H97" i="1"/>
  <c r="H96" i="1"/>
  <c r="H95" i="1"/>
  <c r="H94" i="1"/>
  <c r="H93" i="1"/>
  <c r="H92" i="1"/>
  <c r="H90" i="1"/>
  <c r="H89" i="1"/>
  <c r="H88" i="1"/>
  <c r="H87" i="1"/>
  <c r="H86" i="1"/>
  <c r="H84" i="1"/>
  <c r="H83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3" i="1"/>
  <c r="I64" i="1"/>
  <c r="H62" i="1"/>
  <c r="H61" i="1"/>
  <c r="H60" i="1"/>
  <c r="H59" i="1"/>
  <c r="I59" i="1"/>
  <c r="H57" i="1"/>
  <c r="H56" i="1"/>
  <c r="H55" i="1"/>
  <c r="H54" i="1"/>
  <c r="H53" i="1"/>
  <c r="H52" i="1"/>
  <c r="H51" i="1"/>
  <c r="H50" i="1"/>
  <c r="H49" i="1"/>
  <c r="H48" i="1"/>
  <c r="H47" i="1"/>
  <c r="H45" i="1"/>
  <c r="H44" i="1"/>
  <c r="H43" i="1"/>
  <c r="H42" i="1"/>
  <c r="H41" i="1"/>
  <c r="H40" i="1"/>
  <c r="H39" i="1"/>
  <c r="H37" i="1"/>
  <c r="H36" i="1"/>
  <c r="H35" i="1"/>
  <c r="H34" i="1"/>
  <c r="H33" i="1"/>
  <c r="H32" i="1"/>
  <c r="I32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6" i="1"/>
  <c r="H7" i="1"/>
  <c r="I167" i="1"/>
  <c r="I100" i="1"/>
  <c r="I34" i="1"/>
  <c r="I163" i="1"/>
  <c r="E107" i="3"/>
  <c r="E78" i="2"/>
  <c r="I20" i="1"/>
  <c r="I78" i="1"/>
  <c r="I145" i="1"/>
  <c r="I56" i="1"/>
  <c r="I81" i="1"/>
  <c r="I91" i="1"/>
  <c r="I114" i="1"/>
  <c r="I105" i="1"/>
  <c r="I38" i="1"/>
  <c r="I12" i="1"/>
  <c r="I30" i="1"/>
  <c r="I70" i="1"/>
  <c r="I84" i="1"/>
  <c r="I94" i="1"/>
  <c r="I127" i="1"/>
  <c r="I52" i="1"/>
  <c r="I176" i="1"/>
  <c r="I46" i="1"/>
  <c r="I54" i="1"/>
  <c r="I62" i="1"/>
  <c r="I98" i="1"/>
  <c r="I108" i="1"/>
  <c r="I112" i="1"/>
  <c r="I129" i="1"/>
  <c r="I156" i="1"/>
  <c r="I183" i="1"/>
  <c r="I8" i="1"/>
  <c r="I23" i="1"/>
  <c r="I76" i="1"/>
  <c r="I141" i="1"/>
  <c r="I173" i="1"/>
  <c r="I15" i="1"/>
  <c r="I118" i="1"/>
  <c r="J167" i="1"/>
  <c r="I123" i="1"/>
  <c r="I50" i="1"/>
  <c r="I10" i="1"/>
  <c r="H189" i="1"/>
  <c r="E194" i="1"/>
  <c r="J30" i="1"/>
  <c r="J186" i="1"/>
  <c r="J64" i="1"/>
  <c r="J46" i="1"/>
  <c r="J94" i="1"/>
  <c r="J159" i="1"/>
  <c r="J137" i="1"/>
  <c r="J124" i="1"/>
  <c r="J150" i="1"/>
  <c r="E196" i="1"/>
  <c r="E197" i="1"/>
  <c r="E198" i="1"/>
  <c r="E199" i="1"/>
  <c r="J187" i="1"/>
  <c r="E200" i="1"/>
  <c r="E202" i="1"/>
  <c r="E205" i="1"/>
  <c r="E204" i="1"/>
  <c r="E207" i="1"/>
</calcChain>
</file>

<file path=xl/sharedStrings.xml><?xml version="1.0" encoding="utf-8"?>
<sst xmlns="http://schemas.openxmlformats.org/spreadsheetml/2006/main" count="1719" uniqueCount="236">
  <si>
    <t>Location</t>
  </si>
  <si>
    <t>Description</t>
  </si>
  <si>
    <t>Quantity</t>
  </si>
  <si>
    <t>Unit</t>
  </si>
  <si>
    <t>Unit Cost</t>
  </si>
  <si>
    <t>Total</t>
  </si>
  <si>
    <t>Campus &amp; Site</t>
  </si>
  <si>
    <t>Summary Item</t>
  </si>
  <si>
    <t>Bridge St. Curb &amp; Gutter east of S. Sewell  by Track</t>
  </si>
  <si>
    <t>sf</t>
  </si>
  <si>
    <t>l.f</t>
  </si>
  <si>
    <t>Dedicated bus parking on Bridge St. by track S. side</t>
  </si>
  <si>
    <t>Bridge St. Curb &amp; Gutter east of S. Sewell  N side</t>
  </si>
  <si>
    <t>ea.</t>
  </si>
  <si>
    <t>Expand S Quads Parking</t>
  </si>
  <si>
    <t>Develop East Centra Parking</t>
  </si>
  <si>
    <t>Develop Track Pkg. @ Armory</t>
  </si>
  <si>
    <t>s.f.</t>
  </si>
  <si>
    <t>Campus Sidewalk Demo &amp; Replacement</t>
  </si>
  <si>
    <t>Campus Outdoor Lighting</t>
  </si>
  <si>
    <t>Develop French drains, or wells for roof downspouts</t>
  </si>
  <si>
    <t>Grade and develop retention ponds</t>
  </si>
  <si>
    <t>Building Access Controls</t>
  </si>
  <si>
    <t>Outdoor Call Stations</t>
  </si>
  <si>
    <t>Wall Mtd. Call Stations</t>
  </si>
  <si>
    <t xml:space="preserve">Restrictive Traffic Bollards </t>
  </si>
  <si>
    <t>Traffic Gates w/ Access Controls</t>
  </si>
  <si>
    <t>Disc Golf Course</t>
  </si>
  <si>
    <t>Sidewalk parallel to S. Sewell</t>
  </si>
  <si>
    <t>SE to Track path</t>
  </si>
  <si>
    <t>l.f.</t>
  </si>
  <si>
    <t>Modify Irrigation to Drip</t>
  </si>
  <si>
    <t>Plant Trees</t>
  </si>
  <si>
    <t>l.s.</t>
  </si>
  <si>
    <t>Install Generator for Essential systems at Admin., Student Services, Centra</t>
  </si>
  <si>
    <t>Underground LPG storage for Centra, Student Services and Admin</t>
  </si>
  <si>
    <t>gal</t>
  </si>
  <si>
    <t>100 KW Solar Array &amp; Controller</t>
  </si>
  <si>
    <t>watt</t>
  </si>
  <si>
    <t>New Building Sign Package</t>
  </si>
  <si>
    <t>Classroom &amp; Admin.</t>
  </si>
  <si>
    <t>Sidewalk Replacement</t>
  </si>
  <si>
    <t>Add Gutters &amp; Downspouts</t>
  </si>
  <si>
    <t>Re-grade N side of bldg.</t>
  </si>
  <si>
    <t>c.y.</t>
  </si>
  <si>
    <t>ReDo Courtyard ramp/walks</t>
  </si>
  <si>
    <t>Infill W Entry Mud Scrapers</t>
  </si>
  <si>
    <t>Modify Men's RR Stalls</t>
  </si>
  <si>
    <t xml:space="preserve">Modify Men's RR Entry </t>
  </si>
  <si>
    <t>TBD</t>
  </si>
  <si>
    <t>Coat Roof</t>
  </si>
  <si>
    <t>Replace Entry Systems</t>
  </si>
  <si>
    <t>Insulate Exterior Walls</t>
  </si>
  <si>
    <t>Misc Lay In Clng Replacement</t>
  </si>
  <si>
    <t>Courtyard Landscape &amp; ReDo</t>
  </si>
  <si>
    <t>Pipe insulation &amp; Wrap</t>
  </si>
  <si>
    <t>Replace HID Wall Packs</t>
  </si>
  <si>
    <t>Student Services</t>
  </si>
  <si>
    <t>E. Sidewalk Replacement</t>
  </si>
  <si>
    <t>W. Sidewalk Replacement</t>
  </si>
  <si>
    <t>W. Patio Walk Edge Slope</t>
  </si>
  <si>
    <t>Engineered Fill E. Side</t>
  </si>
  <si>
    <t>Relocate W. Roof Drains</t>
  </si>
  <si>
    <t>Replace W Hall Exterior Brick</t>
  </si>
  <si>
    <t>R&amp;R E Wainscot Brick</t>
  </si>
  <si>
    <t>R&amp;R W Alum Entry System</t>
  </si>
  <si>
    <t>Overhaul E. Doors</t>
  </si>
  <si>
    <t>Adjust N Café Doors</t>
  </si>
  <si>
    <t>Mud Jack E. Café/Bookstore</t>
  </si>
  <si>
    <t>P&amp;P Kitchen E Wall</t>
  </si>
  <si>
    <t>Doorknob Hole W Closet</t>
  </si>
  <si>
    <t>R&amp;R Range Hood/Upgrade</t>
  </si>
  <si>
    <t>Complete Kitchen Overhaul</t>
  </si>
  <si>
    <t>Centra</t>
  </si>
  <si>
    <t>Repair walks for even grades</t>
  </si>
  <si>
    <t>Install Exterior Elevator &amp; Shft</t>
  </si>
  <si>
    <t>Install ADA/Braille Signage</t>
  </si>
  <si>
    <t>Change &amp; Extend N Landing</t>
  </si>
  <si>
    <t>Eng. Fill and Grade N Side</t>
  </si>
  <si>
    <t>R&amp;R &amp;Raise Kitchen Ceiling</t>
  </si>
  <si>
    <t>Prep and Paint CMU Walls</t>
  </si>
  <si>
    <t>Seal wall Penetrations</t>
  </si>
  <si>
    <t>Apply EIFS to Lower CMU</t>
  </si>
  <si>
    <t>Add Insulation to Upper Walls</t>
  </si>
  <si>
    <t>Replace Windows</t>
  </si>
  <si>
    <t>Exterior Shade for S windows</t>
  </si>
  <si>
    <t>N Side Gutters &amp; Snow Grds</t>
  </si>
  <si>
    <t>N Side Snow Guards</t>
  </si>
  <si>
    <t>Heat Tape all Downspout Ldr</t>
  </si>
  <si>
    <t>Addition w/ Airlocks to Auditor.</t>
  </si>
  <si>
    <t xml:space="preserve">Replace Main Floor Carpet </t>
  </si>
  <si>
    <t>Clean &amp; Seal Bare Concrete</t>
  </si>
  <si>
    <t>Modify Fire Sprinklers</t>
  </si>
  <si>
    <t xml:space="preserve">See M&amp;E </t>
  </si>
  <si>
    <t>Replace Damaged Clng Tiles</t>
  </si>
  <si>
    <t>Change Doors to ADA Hrdwr.</t>
  </si>
  <si>
    <t>Re-insulate Foundation</t>
  </si>
  <si>
    <t>Crows Nest Staircase</t>
  </si>
  <si>
    <t>Enclose Hall to Crows Nest</t>
  </si>
  <si>
    <t>HVAC for Crows Nest</t>
  </si>
  <si>
    <t>Dedicated Track Restrooms</t>
  </si>
  <si>
    <t>Seal East drive &amp; parking</t>
  </si>
  <si>
    <t xml:space="preserve">R&amp;R Heavy Pave E. Side </t>
  </si>
  <si>
    <t>Vo-Tech</t>
  </si>
  <si>
    <t>R&amp;R Main Entry Landing</t>
  </si>
  <si>
    <t>Change Door Hrdwr to ADA</t>
  </si>
  <si>
    <t>New Unisex ADA Restroom</t>
  </si>
  <si>
    <t>Regrade Landscape to Drain</t>
  </si>
  <si>
    <t>Repair or Remove Ext. Walls</t>
  </si>
  <si>
    <t>Replace all windows</t>
  </si>
  <si>
    <t>Roof Coating (in 15 yrs out)</t>
  </si>
  <si>
    <t>New Seals on Exterior Doors</t>
  </si>
  <si>
    <t>Replace OH Doors &amp; Opnrs.</t>
  </si>
  <si>
    <t>Fix Fence @ Dirt Pkg Lot/Track</t>
  </si>
  <si>
    <t>Repair Masonry Sign</t>
  </si>
  <si>
    <t>Modify bottom of Ramp/Gutter</t>
  </si>
  <si>
    <t>Replace Fndn. Insulation</t>
  </si>
  <si>
    <t>Apply EIFS to Exterior Walls</t>
  </si>
  <si>
    <t>Clean &amp; Caulk Joints</t>
  </si>
  <si>
    <t>Repair Damaged Sheet Vinyl</t>
  </si>
  <si>
    <t>Replace Vinyl Tile Flooring</t>
  </si>
  <si>
    <t>Fix Fire Taping Upper Walls</t>
  </si>
  <si>
    <t>Prep and Paint Shop Walls</t>
  </si>
  <si>
    <t>Prep and Paint Shop Clngs.</t>
  </si>
  <si>
    <t>New HM Door on Mech Room</t>
  </si>
  <si>
    <t>New Door Seals Entry Doors</t>
  </si>
  <si>
    <t>Adjust &amp; R&amp;R Closers</t>
  </si>
  <si>
    <t>Electric Door Hold Opens</t>
  </si>
  <si>
    <t>Install Exit Signs</t>
  </si>
  <si>
    <t>Replace Damaged Ashpalt</t>
  </si>
  <si>
    <t>Clean &amp; Seal Asphalt Paving</t>
  </si>
  <si>
    <t>Extend Paving to South</t>
  </si>
  <si>
    <t>Fence Around S Lot/Parking</t>
  </si>
  <si>
    <t>Fixed Mezzanine Stairs</t>
  </si>
  <si>
    <t>Library Addition</t>
  </si>
  <si>
    <t>Re-Route Downspout</t>
  </si>
  <si>
    <t>R&amp;R SW Walk</t>
  </si>
  <si>
    <t>Install Heat Tape in Gutter/DS</t>
  </si>
  <si>
    <t>Modify SW corner Landscape</t>
  </si>
  <si>
    <t>Install Roof Hatch &amp; Ladder</t>
  </si>
  <si>
    <t>R&amp;R Panel 15 over Windows</t>
  </si>
  <si>
    <t>R&amp;R Windows</t>
  </si>
  <si>
    <t>R&amp;R Roof</t>
  </si>
  <si>
    <t>Add Rigid Insulation to Roof</t>
  </si>
  <si>
    <t xml:space="preserve">Insulate Foundation </t>
  </si>
  <si>
    <t xml:space="preserve">R&amp;R Carpet Library </t>
  </si>
  <si>
    <t>Auditorium Addition</t>
  </si>
  <si>
    <t>R&amp;R Settled Walk E Side</t>
  </si>
  <si>
    <t>Install Splash Blocks</t>
  </si>
  <si>
    <t>Patch in Missing Concrete</t>
  </si>
  <si>
    <t>Repair Damaged Foundation</t>
  </si>
  <si>
    <t>Roof (SEE Lib Addn Above)</t>
  </si>
  <si>
    <t>R&amp;R East Doors w/HM Doors</t>
  </si>
  <si>
    <t>R&amp;R South Landing</t>
  </si>
  <si>
    <t>(SEE Lib Addn Above)</t>
  </si>
  <si>
    <t xml:space="preserve">Build Enclosed Passage </t>
  </si>
  <si>
    <t>SEE M&amp;E Attached</t>
  </si>
  <si>
    <t>R&amp;R Settled Walks</t>
  </si>
  <si>
    <t>R&amp;R walk to Commons</t>
  </si>
  <si>
    <t>Repair Missing Downspouts</t>
  </si>
  <si>
    <t>Adjust Lawn Sprinklers</t>
  </si>
  <si>
    <t>Prep/Paint hardboard Siding</t>
  </si>
  <si>
    <t>Shingle Re-Roof Quads</t>
  </si>
  <si>
    <t>Re-Carpet Commons</t>
  </si>
  <si>
    <t>Connect Dryers w/ Rigid Duct</t>
  </si>
  <si>
    <t>Pioneer Hall Dorms</t>
  </si>
  <si>
    <t>Replace Missing Downspouts</t>
  </si>
  <si>
    <t>Drill French Drains</t>
  </si>
  <si>
    <t>Add Roof Access Hatch</t>
  </si>
  <si>
    <t>Adjust Sprinklers</t>
  </si>
  <si>
    <t xml:space="preserve">Repair Siding Trim </t>
  </si>
  <si>
    <t xml:space="preserve">Re-Paint Lap Siding </t>
  </si>
  <si>
    <t>R&amp;R Parking lot Walks</t>
  </si>
  <si>
    <t>Develop S Sewell &amp; Bridge St</t>
  </si>
  <si>
    <t>Cut and Grade E Side/Sewell</t>
  </si>
  <si>
    <t>Cut &amp; Grade Yard &amp; Bridge St</t>
  </si>
  <si>
    <t>Develop Retention Pond</t>
  </si>
  <si>
    <t>Apply Fluid Coating to Roof</t>
  </si>
  <si>
    <t>R&amp;R Racquetball Doors</t>
  </si>
  <si>
    <t>Add Exit Stairs to 2nd Floor</t>
  </si>
  <si>
    <t>Add Walk Gates to Yard</t>
  </si>
  <si>
    <t>Engineer Review CMU-Bents</t>
  </si>
  <si>
    <t>Sight Barrier Wall w/ Landscape and enlarged yard</t>
  </si>
  <si>
    <t>Addl Gravel For Enlarged Yd.</t>
  </si>
  <si>
    <t>Secure Wheel Stops</t>
  </si>
  <si>
    <t>Add Stops at Missing Pkg.</t>
  </si>
  <si>
    <t>Demo North Shed</t>
  </si>
  <si>
    <t>New Electrical Service</t>
  </si>
  <si>
    <t>Bore Fiber Opticcable to Main Campus/Admin Bldg.</t>
  </si>
  <si>
    <t>Develop Paved Walking Path to campus</t>
  </si>
  <si>
    <t>Total of Identified Items</t>
  </si>
  <si>
    <t>Develop Moorehead</t>
  </si>
  <si>
    <t>By City</t>
  </si>
  <si>
    <t>Develop S Sewell by Track and Centra</t>
  </si>
  <si>
    <t>Develop S Sewell from Batchelor to Comstock</t>
  </si>
  <si>
    <t>Priority</t>
  </si>
  <si>
    <t>Quads Housing</t>
  </si>
  <si>
    <t>Item Subtotal</t>
  </si>
  <si>
    <t>Bldg Subtotal</t>
  </si>
  <si>
    <t>R&amp;R Kitchen Flooring</t>
  </si>
  <si>
    <t>Add  Insulation w/ ReRoof</t>
  </si>
  <si>
    <t>Repair Walk (See 81 above)</t>
  </si>
  <si>
    <t># NESHAP/HazMat Testing</t>
  </si>
  <si>
    <t>N.I.C.</t>
  </si>
  <si>
    <t># HazMat Abatement</t>
  </si>
  <si>
    <t>Subtotal Cost</t>
  </si>
  <si>
    <t>Contractor Profit</t>
  </si>
  <si>
    <t>Contractor General Conditions</t>
  </si>
  <si>
    <t>Bonds &amp; Insurance</t>
  </si>
  <si>
    <t>Location/Inflation Factor</t>
  </si>
  <si>
    <t>PROBABLE CONTRACT COST……</t>
  </si>
  <si>
    <t>Suggested Construction Contingency</t>
  </si>
  <si>
    <t>Building Permit</t>
  </si>
  <si>
    <t>OVERALL PROJECT COST…….….…</t>
  </si>
  <si>
    <t># Hazardous material testing is required, costs of testing and abatement are Not In Contract</t>
  </si>
  <si>
    <t xml:space="preserve">A/E Fees </t>
  </si>
  <si>
    <t>Miles Community College Building Survey 2016 Deferred Maintenance Costs - TOTAL</t>
  </si>
  <si>
    <t>Miles Community College Building Survey 2016 Deferred Maintenance Costs - PRIORITY 1</t>
  </si>
  <si>
    <t>Miles Community College Building Survey 2016 Deferred Maintenance Costs - PRIORITY 2</t>
  </si>
  <si>
    <t>Miles Community College Building Survey 2016 Deferred Maintenance Costs - PRIORITY 3</t>
  </si>
  <si>
    <t>TOTAL</t>
  </si>
  <si>
    <t>OVERALL PRIORITY ONE PROJECT COST…….….…</t>
  </si>
  <si>
    <t xml:space="preserve">TOTAL IDENTIFIED ITEMS </t>
  </si>
  <si>
    <t xml:space="preserve">FY2018 Costs </t>
  </si>
  <si>
    <t>FY2019 Costs</t>
  </si>
  <si>
    <t>FY2020 Costs</t>
  </si>
  <si>
    <t>FY2021 Costs</t>
  </si>
  <si>
    <t>FY2022 Costs</t>
  </si>
  <si>
    <t>FY2023 Costs</t>
  </si>
  <si>
    <t>FY2024 Costs</t>
  </si>
  <si>
    <t>FY2025 Costs</t>
  </si>
  <si>
    <t>FY2026 Costs</t>
  </si>
  <si>
    <t>MILES COMMUNITY COLLEGE DEFERRED MAINTENANCE 10-YEAR MITIGATION PLAN</t>
  </si>
  <si>
    <t>Deferred Maintenance Category/Location</t>
  </si>
  <si>
    <t>**Costs do not include A&amp;E fees, contractor costs, insurance, bonds, inflationary increases, etc.  Refer to Priority Lists for more detail.</t>
  </si>
  <si>
    <t>Worforce Readiness Ctr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</si>
</sst>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0.0%"/>
  </numFmts>
  <fonts count="20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sz val="11"/>
      <name val="Arial"/>
      <family val="2"/>
    </font>
    <font>
      <b/>
      <i/>
      <sz val="11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sz val="11"/>
      <color rgb="FF0070C0"/>
      <name val="Arial"/>
      <family val="2"/>
    </font>
    <font>
      <i/>
      <sz val="10"/>
      <color rgb="FF0070C0"/>
      <name val="Arial"/>
      <family val="2"/>
    </font>
    <font>
      <sz val="14"/>
      <color rgb="FF0070C0"/>
      <name val="Arial"/>
      <family val="2"/>
    </font>
    <font>
      <i/>
      <sz val="14"/>
      <color rgb="FF0070C0"/>
      <name val="Arial"/>
      <family val="2"/>
    </font>
    <font>
      <b/>
      <i/>
      <sz val="11"/>
      <color theme="1"/>
      <name val="Arial"/>
      <family val="2"/>
    </font>
    <font>
      <sz val="16"/>
      <color theme="1"/>
      <name val="Arial"/>
      <family val="2"/>
    </font>
    <font>
      <sz val="16"/>
      <color theme="4" tint="-0.249977111117893"/>
      <name val="Arial"/>
      <family val="2"/>
    </font>
    <font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8">
    <xf numFmtId="0" fontId="0" fillId="0" borderId="0" xfId="0"/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center" vertical="top"/>
    </xf>
    <xf numFmtId="0" fontId="0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0" fillId="0" borderId="0" xfId="0" applyFont="1"/>
    <xf numFmtId="0" fontId="0" fillId="0" borderId="0" xfId="0" applyFont="1" applyAlignment="1">
      <alignment wrapText="1"/>
    </xf>
    <xf numFmtId="0" fontId="0" fillId="0" borderId="1" xfId="0" applyFont="1" applyBorder="1" applyAlignment="1">
      <alignment horizontal="left" vertical="top"/>
    </xf>
    <xf numFmtId="0" fontId="0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0" fillId="0" borderId="3" xfId="0" applyFont="1" applyBorder="1" applyAlignment="1">
      <alignment horizontal="left" vertical="top"/>
    </xf>
    <xf numFmtId="0" fontId="0" fillId="0" borderId="3" xfId="0" applyFont="1" applyBorder="1" applyAlignment="1">
      <alignment horizontal="center" vertical="top"/>
    </xf>
    <xf numFmtId="0" fontId="0" fillId="0" borderId="3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/>
    </xf>
    <xf numFmtId="0" fontId="0" fillId="0" borderId="2" xfId="0" applyFont="1" applyBorder="1" applyAlignment="1">
      <alignment horizontal="center" vertical="top"/>
    </xf>
    <xf numFmtId="0" fontId="0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/>
    </xf>
    <xf numFmtId="0" fontId="0" fillId="0" borderId="4" xfId="0" applyFont="1" applyBorder="1" applyAlignment="1">
      <alignment horizontal="left" vertical="top"/>
    </xf>
    <xf numFmtId="0" fontId="0" fillId="0" borderId="0" xfId="0" applyFont="1" applyBorder="1" applyAlignment="1">
      <alignment horizontal="left" vertical="top"/>
    </xf>
    <xf numFmtId="0" fontId="0" fillId="0" borderId="0" xfId="0" applyFont="1" applyBorder="1" applyAlignment="1">
      <alignment horizontal="center" vertical="top"/>
    </xf>
    <xf numFmtId="0" fontId="0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center" vertical="top"/>
    </xf>
    <xf numFmtId="164" fontId="0" fillId="0" borderId="1" xfId="1" applyNumberFormat="1" applyFont="1" applyBorder="1" applyAlignment="1">
      <alignment horizontal="right" vertical="top"/>
    </xf>
    <xf numFmtId="164" fontId="0" fillId="0" borderId="2" xfId="1" applyNumberFormat="1" applyFont="1" applyBorder="1" applyAlignment="1">
      <alignment horizontal="right" vertical="top"/>
    </xf>
    <xf numFmtId="164" fontId="0" fillId="0" borderId="3" xfId="1" applyNumberFormat="1" applyFont="1" applyBorder="1" applyAlignment="1">
      <alignment horizontal="right" vertical="top"/>
    </xf>
    <xf numFmtId="164" fontId="3" fillId="0" borderId="1" xfId="1" applyNumberFormat="1" applyFont="1" applyBorder="1" applyAlignment="1">
      <alignment horizontal="right" vertical="top"/>
    </xf>
    <xf numFmtId="164" fontId="3" fillId="0" borderId="2" xfId="1" applyNumberFormat="1" applyFont="1" applyBorder="1" applyAlignment="1">
      <alignment horizontal="right" vertical="top"/>
    </xf>
    <xf numFmtId="164" fontId="0" fillId="0" borderId="0" xfId="1" applyNumberFormat="1" applyFont="1" applyBorder="1" applyAlignment="1">
      <alignment horizontal="right" vertical="top"/>
    </xf>
    <xf numFmtId="164" fontId="0" fillId="0" borderId="0" xfId="1" applyNumberFormat="1" applyFont="1" applyAlignment="1">
      <alignment horizontal="right" vertical="top"/>
    </xf>
    <xf numFmtId="164" fontId="0" fillId="0" borderId="0" xfId="1" applyNumberFormat="1" applyFont="1" applyAlignment="1">
      <alignment horizontal="right"/>
    </xf>
    <xf numFmtId="0" fontId="3" fillId="0" borderId="4" xfId="0" applyFont="1" applyBorder="1" applyAlignment="1">
      <alignment horizontal="center" vertical="top"/>
    </xf>
    <xf numFmtId="0" fontId="0" fillId="0" borderId="1" xfId="0" applyFont="1" applyBorder="1" applyAlignment="1">
      <alignment wrapText="1"/>
    </xf>
    <xf numFmtId="164" fontId="0" fillId="0" borderId="1" xfId="1" applyNumberFormat="1" applyFont="1" applyBorder="1" applyAlignment="1">
      <alignment horizontal="right"/>
    </xf>
    <xf numFmtId="164" fontId="6" fillId="0" borderId="1" xfId="1" applyNumberFormat="1" applyFont="1" applyBorder="1" applyAlignment="1">
      <alignment horizontal="right" vertical="top"/>
    </xf>
    <xf numFmtId="164" fontId="6" fillId="0" borderId="2" xfId="1" applyNumberFormat="1" applyFont="1" applyBorder="1" applyAlignment="1">
      <alignment horizontal="right" vertical="top"/>
    </xf>
    <xf numFmtId="164" fontId="6" fillId="0" borderId="1" xfId="1" applyNumberFormat="1" applyFont="1" applyBorder="1" applyAlignment="1">
      <alignment horizontal="right"/>
    </xf>
    <xf numFmtId="164" fontId="6" fillId="0" borderId="3" xfId="1" applyNumberFormat="1" applyFont="1" applyBorder="1" applyAlignment="1">
      <alignment horizontal="right" vertical="top"/>
    </xf>
    <xf numFmtId="164" fontId="6" fillId="0" borderId="0" xfId="1" applyNumberFormat="1" applyFont="1" applyBorder="1" applyAlignment="1">
      <alignment horizontal="right" vertical="top"/>
    </xf>
    <xf numFmtId="164" fontId="7" fillId="0" borderId="0" xfId="1" applyNumberFormat="1" applyFont="1" applyBorder="1" applyAlignment="1">
      <alignment horizontal="right" vertical="center"/>
    </xf>
    <xf numFmtId="164" fontId="6" fillId="0" borderId="0" xfId="1" applyNumberFormat="1" applyFont="1" applyAlignment="1">
      <alignment horizontal="right" vertical="top"/>
    </xf>
    <xf numFmtId="164" fontId="6" fillId="0" borderId="0" xfId="1" applyNumberFormat="1" applyFont="1" applyAlignment="1">
      <alignment horizontal="right"/>
    </xf>
    <xf numFmtId="0" fontId="6" fillId="0" borderId="1" xfId="0" applyFont="1" applyBorder="1"/>
    <xf numFmtId="0" fontId="6" fillId="0" borderId="1" xfId="0" applyFont="1" applyBorder="1" applyAlignment="1">
      <alignment horizontal="left" vertical="top"/>
    </xf>
    <xf numFmtId="44" fontId="7" fillId="0" borderId="2" xfId="0" applyNumberFormat="1" applyFont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44" fontId="6" fillId="0" borderId="0" xfId="1" applyNumberFormat="1" applyFont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6" fillId="0" borderId="0" xfId="0" applyFont="1"/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center" vertical="top"/>
      <protection locked="0"/>
    </xf>
    <xf numFmtId="0" fontId="2" fillId="0" borderId="1" xfId="0" applyFont="1" applyBorder="1" applyAlignment="1" applyProtection="1">
      <alignment wrapText="1"/>
      <protection locked="0"/>
    </xf>
    <xf numFmtId="164" fontId="2" fillId="0" borderId="1" xfId="1" applyNumberFormat="1" applyFont="1" applyBorder="1" applyAlignment="1" applyProtection="1">
      <alignment horizontal="right"/>
      <protection locked="0"/>
    </xf>
    <xf numFmtId="164" fontId="7" fillId="0" borderId="1" xfId="1" applyNumberFormat="1" applyFont="1" applyBorder="1" applyAlignment="1" applyProtection="1">
      <alignment horizontal="right"/>
      <protection locked="0"/>
    </xf>
    <xf numFmtId="0" fontId="7" fillId="0" borderId="1" xfId="0" applyFont="1" applyBorder="1" applyProtection="1">
      <protection locked="0"/>
    </xf>
    <xf numFmtId="0" fontId="2" fillId="0" borderId="0" xfId="0" applyFont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7" fillId="0" borderId="1" xfId="0" applyFont="1" applyBorder="1" applyAlignment="1" applyProtection="1">
      <alignment horizontal="center" wrapText="1"/>
      <protection locked="0"/>
    </xf>
    <xf numFmtId="0" fontId="3" fillId="0" borderId="1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8" fillId="0" borderId="0" xfId="0" applyFont="1" applyAlignment="1">
      <alignment horizontal="left"/>
    </xf>
    <xf numFmtId="3" fontId="8" fillId="0" borderId="0" xfId="0" applyNumberFormat="1" applyFont="1" applyAlignment="1">
      <alignment horizontal="right"/>
    </xf>
    <xf numFmtId="4" fontId="8" fillId="0" borderId="0" xfId="0" applyNumberFormat="1" applyFont="1" applyAlignment="1">
      <alignment horizontal="right"/>
    </xf>
    <xf numFmtId="9" fontId="8" fillId="0" borderId="0" xfId="2" applyFont="1" applyAlignment="1">
      <alignment horizontal="right"/>
    </xf>
    <xf numFmtId="3" fontId="10" fillId="0" borderId="0" xfId="0" applyNumberFormat="1" applyFont="1" applyAlignment="1">
      <alignment horizontal="right"/>
    </xf>
    <xf numFmtId="165" fontId="8" fillId="0" borderId="0" xfId="0" applyNumberFormat="1" applyFont="1" applyAlignment="1">
      <alignment horizontal="right"/>
    </xf>
    <xf numFmtId="3" fontId="8" fillId="0" borderId="0" xfId="0" applyNumberFormat="1" applyFont="1" applyFill="1" applyBorder="1" applyAlignment="1">
      <alignment horizontal="right"/>
    </xf>
    <xf numFmtId="0" fontId="8" fillId="0" borderId="0" xfId="0" applyFont="1" applyFill="1" applyBorder="1" applyAlignment="1">
      <alignment horizontal="left" vertical="top"/>
    </xf>
    <xf numFmtId="165" fontId="8" fillId="0" borderId="0" xfId="0" applyNumberFormat="1" applyFont="1" applyFill="1" applyBorder="1" applyAlignment="1">
      <alignment horizontal="right"/>
    </xf>
    <xf numFmtId="4" fontId="8" fillId="0" borderId="0" xfId="0" applyNumberFormat="1" applyFont="1" applyFill="1" applyBorder="1"/>
    <xf numFmtId="164" fontId="3" fillId="0" borderId="0" xfId="1" applyNumberFormat="1" applyFont="1" applyAlignment="1">
      <alignment horizontal="right" vertical="top"/>
    </xf>
    <xf numFmtId="0" fontId="3" fillId="0" borderId="0" xfId="0" applyFont="1" applyAlignment="1">
      <alignment horizontal="left" vertical="top"/>
    </xf>
    <xf numFmtId="3" fontId="8" fillId="0" borderId="0" xfId="0" applyNumberFormat="1" applyFont="1" applyAlignment="1">
      <alignment horizontal="right"/>
    </xf>
    <xf numFmtId="164" fontId="5" fillId="0" borderId="0" xfId="1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top"/>
    </xf>
    <xf numFmtId="0" fontId="0" fillId="0" borderId="4" xfId="0" applyFont="1" applyBorder="1" applyAlignment="1">
      <alignment horizontal="center" vertical="top"/>
    </xf>
    <xf numFmtId="0" fontId="3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/>
    </xf>
    <xf numFmtId="164" fontId="3" fillId="0" borderId="3" xfId="1" applyNumberFormat="1" applyFont="1" applyBorder="1" applyAlignment="1">
      <alignment horizontal="right" vertical="top"/>
    </xf>
    <xf numFmtId="164" fontId="0" fillId="0" borderId="4" xfId="1" applyNumberFormat="1" applyFont="1" applyBorder="1" applyAlignment="1">
      <alignment horizontal="right" vertical="top"/>
    </xf>
    <xf numFmtId="0" fontId="0" fillId="0" borderId="0" xfId="0" applyAlignment="1">
      <alignment wrapText="1"/>
    </xf>
    <xf numFmtId="0" fontId="4" fillId="0" borderId="0" xfId="0" applyFont="1" applyBorder="1" applyAlignment="1">
      <alignment horizontal="left" vertical="top" wrapText="1"/>
    </xf>
    <xf numFmtId="0" fontId="8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3" fontId="10" fillId="0" borderId="0" xfId="0" applyNumberFormat="1" applyFont="1" applyAlignment="1">
      <alignment horizontal="right" wrapText="1"/>
    </xf>
    <xf numFmtId="0" fontId="8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 vertical="top" wrapText="1"/>
    </xf>
    <xf numFmtId="0" fontId="2" fillId="0" borderId="1" xfId="0" applyFont="1" applyBorder="1" applyAlignment="1" applyProtection="1"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protection locked="0"/>
    </xf>
    <xf numFmtId="0" fontId="0" fillId="0" borderId="0" xfId="0" applyAlignment="1"/>
    <xf numFmtId="0" fontId="3" fillId="0" borderId="1" xfId="0" applyFont="1" applyBorder="1" applyAlignment="1">
      <alignment horizontal="center"/>
    </xf>
    <xf numFmtId="0" fontId="6" fillId="0" borderId="1" xfId="0" applyFont="1" applyBorder="1" applyAlignment="1"/>
    <xf numFmtId="0" fontId="3" fillId="0" borderId="2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4" fontId="8" fillId="0" borderId="0" xfId="0" applyNumberFormat="1" applyFont="1" applyFill="1" applyBorder="1" applyAlignment="1"/>
    <xf numFmtId="0" fontId="12" fillId="0" borderId="0" xfId="0" applyFont="1"/>
    <xf numFmtId="164" fontId="12" fillId="0" borderId="0" xfId="1" applyNumberFormat="1" applyFont="1" applyAlignment="1">
      <alignment horizontal="right"/>
    </xf>
    <xf numFmtId="0" fontId="13" fillId="0" borderId="0" xfId="0" applyFont="1"/>
    <xf numFmtId="0" fontId="14" fillId="0" borderId="0" xfId="0" applyFont="1"/>
    <xf numFmtId="0" fontId="14" fillId="0" borderId="0" xfId="0" applyFont="1" applyAlignment="1">
      <alignment horizontal="center" vertical="top"/>
    </xf>
    <xf numFmtId="0" fontId="14" fillId="0" borderId="0" xfId="0" applyFont="1" applyAlignment="1">
      <alignment wrapText="1"/>
    </xf>
    <xf numFmtId="0" fontId="15" fillId="0" borderId="0" xfId="0" applyFont="1" applyAlignment="1">
      <alignment horizontal="center" wrapText="1"/>
    </xf>
    <xf numFmtId="0" fontId="0" fillId="0" borderId="8" xfId="0" applyFont="1" applyBorder="1" applyAlignment="1">
      <alignment horizontal="left" vertical="top"/>
    </xf>
    <xf numFmtId="0" fontId="0" fillId="0" borderId="8" xfId="0" applyFont="1" applyBorder="1" applyAlignment="1">
      <alignment horizontal="center" vertical="top"/>
    </xf>
    <xf numFmtId="0" fontId="0" fillId="0" borderId="8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center" vertical="top" wrapText="1"/>
    </xf>
    <xf numFmtId="164" fontId="0" fillId="0" borderId="8" xfId="1" applyNumberFormat="1" applyFont="1" applyBorder="1" applyAlignment="1">
      <alignment horizontal="right" vertical="top"/>
    </xf>
    <xf numFmtId="44" fontId="7" fillId="0" borderId="8" xfId="0" applyNumberFormat="1" applyFont="1" applyBorder="1" applyAlignment="1">
      <alignment horizontal="left" vertical="top"/>
    </xf>
    <xf numFmtId="44" fontId="7" fillId="0" borderId="3" xfId="0" applyNumberFormat="1" applyFont="1" applyBorder="1" applyAlignment="1">
      <alignment horizontal="left" vertical="top"/>
    </xf>
    <xf numFmtId="164" fontId="7" fillId="0" borderId="2" xfId="0" applyNumberFormat="1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16" fillId="0" borderId="3" xfId="0" applyFont="1" applyBorder="1" applyAlignment="1">
      <alignment horizontal="center" vertical="top"/>
    </xf>
    <xf numFmtId="0" fontId="16" fillId="0" borderId="3" xfId="0" applyFont="1" applyBorder="1" applyAlignment="1">
      <alignment horizontal="left" vertical="top" wrapText="1"/>
    </xf>
    <xf numFmtId="0" fontId="16" fillId="0" borderId="3" xfId="0" applyFont="1" applyBorder="1" applyAlignment="1">
      <alignment horizontal="center" vertical="top" wrapText="1"/>
    </xf>
    <xf numFmtId="0" fontId="16" fillId="0" borderId="3" xfId="0" applyFont="1" applyBorder="1" applyAlignment="1">
      <alignment horizontal="left" vertical="top"/>
    </xf>
    <xf numFmtId="164" fontId="16" fillId="0" borderId="3" xfId="1" applyNumberFormat="1" applyFont="1" applyBorder="1" applyAlignment="1">
      <alignment horizontal="right" vertical="top"/>
    </xf>
    <xf numFmtId="164" fontId="7" fillId="0" borderId="3" xfId="0" applyNumberFormat="1" applyFont="1" applyBorder="1" applyAlignment="1">
      <alignment horizontal="left" vertical="top"/>
    </xf>
    <xf numFmtId="0" fontId="3" fillId="0" borderId="8" xfId="0" applyFont="1" applyBorder="1" applyAlignment="1">
      <alignment horizontal="center" vertical="top"/>
    </xf>
    <xf numFmtId="0" fontId="6" fillId="0" borderId="8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16" fillId="0" borderId="0" xfId="0" applyFont="1" applyBorder="1" applyAlignment="1">
      <alignment horizontal="center" vertical="top"/>
    </xf>
    <xf numFmtId="0" fontId="16" fillId="0" borderId="0" xfId="0" applyFont="1" applyBorder="1" applyAlignment="1">
      <alignment horizontal="left" vertical="top" wrapText="1"/>
    </xf>
    <xf numFmtId="0" fontId="16" fillId="0" borderId="0" xfId="0" applyFont="1" applyBorder="1" applyAlignment="1">
      <alignment horizontal="center" vertical="top" wrapText="1"/>
    </xf>
    <xf numFmtId="0" fontId="16" fillId="0" borderId="0" xfId="0" applyFont="1" applyBorder="1" applyAlignment="1">
      <alignment horizontal="left" vertical="top"/>
    </xf>
    <xf numFmtId="164" fontId="16" fillId="0" borderId="0" xfId="1" applyNumberFormat="1" applyFont="1" applyBorder="1" applyAlignment="1">
      <alignment horizontal="right" vertical="top"/>
    </xf>
    <xf numFmtId="164" fontId="7" fillId="0" borderId="0" xfId="0" applyNumberFormat="1" applyFont="1" applyBorder="1" applyAlignment="1">
      <alignment horizontal="left" vertical="top"/>
    </xf>
    <xf numFmtId="0" fontId="0" fillId="0" borderId="0" xfId="0" applyBorder="1" applyAlignment="1">
      <alignment wrapText="1"/>
    </xf>
    <xf numFmtId="0" fontId="0" fillId="0" borderId="0" xfId="0" applyBorder="1" applyAlignment="1"/>
    <xf numFmtId="0" fontId="0" fillId="0" borderId="3" xfId="0" applyBorder="1" applyAlignment="1">
      <alignment wrapText="1"/>
    </xf>
    <xf numFmtId="0" fontId="0" fillId="0" borderId="3" xfId="0" applyBorder="1" applyAlignment="1"/>
    <xf numFmtId="164" fontId="2" fillId="0" borderId="3" xfId="0" applyNumberFormat="1" applyFont="1" applyBorder="1" applyAlignment="1"/>
    <xf numFmtId="164" fontId="1" fillId="0" borderId="2" xfId="1" applyNumberFormat="1" applyFont="1" applyBorder="1" applyAlignment="1">
      <alignment horizontal="right"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1" applyNumberFormat="1" applyFont="1" applyBorder="1" applyAlignment="1" applyProtection="1">
      <alignment horizontal="right" wrapText="1"/>
      <protection locked="0"/>
    </xf>
    <xf numFmtId="164" fontId="2" fillId="2" borderId="0" xfId="1" applyNumberFormat="1" applyFont="1" applyFill="1" applyBorder="1" applyAlignment="1" applyProtection="1">
      <alignment horizontal="right" wrapText="1"/>
      <protection locked="0"/>
    </xf>
    <xf numFmtId="0" fontId="0" fillId="0" borderId="1" xfId="0" applyBorder="1" applyAlignment="1">
      <alignment wrapText="1"/>
    </xf>
    <xf numFmtId="0" fontId="0" fillId="0" borderId="1" xfId="0" applyFont="1" applyBorder="1" applyAlignment="1">
      <alignment horizontal="center" vertical="top" wrapText="1"/>
    </xf>
    <xf numFmtId="164" fontId="0" fillId="0" borderId="1" xfId="1" applyNumberFormat="1" applyFont="1" applyBorder="1" applyAlignment="1">
      <alignment horizontal="right" wrapText="1"/>
    </xf>
    <xf numFmtId="164" fontId="0" fillId="2" borderId="0" xfId="1" applyNumberFormat="1" applyFont="1" applyFill="1" applyBorder="1" applyAlignment="1">
      <alignment horizontal="right" wrapText="1"/>
    </xf>
    <xf numFmtId="164" fontId="0" fillId="0" borderId="1" xfId="1" applyNumberFormat="1" applyFont="1" applyBorder="1" applyAlignment="1">
      <alignment horizontal="right" vertical="top" wrapText="1"/>
    </xf>
    <xf numFmtId="164" fontId="0" fillId="2" borderId="0" xfId="1" applyNumberFormat="1" applyFont="1" applyFill="1" applyBorder="1" applyAlignment="1">
      <alignment horizontal="right" vertical="top" wrapText="1"/>
    </xf>
    <xf numFmtId="0" fontId="0" fillId="0" borderId="2" xfId="0" applyFont="1" applyBorder="1" applyAlignment="1">
      <alignment horizontal="center" vertical="top" wrapText="1"/>
    </xf>
    <xf numFmtId="164" fontId="0" fillId="0" borderId="2" xfId="1" applyNumberFormat="1" applyFont="1" applyBorder="1" applyAlignment="1">
      <alignment horizontal="right" vertical="top" wrapText="1"/>
    </xf>
    <xf numFmtId="0" fontId="0" fillId="0" borderId="3" xfId="0" applyFont="1" applyBorder="1" applyAlignment="1">
      <alignment horizontal="center" vertical="top" wrapText="1"/>
    </xf>
    <xf numFmtId="164" fontId="0" fillId="0" borderId="3" xfId="1" applyNumberFormat="1" applyFont="1" applyBorder="1" applyAlignment="1">
      <alignment horizontal="right" vertical="top" wrapText="1"/>
    </xf>
    <xf numFmtId="164" fontId="3" fillId="0" borderId="1" xfId="1" applyNumberFormat="1" applyFont="1" applyBorder="1" applyAlignment="1">
      <alignment horizontal="right" vertical="top" wrapText="1"/>
    </xf>
    <xf numFmtId="164" fontId="3" fillId="2" borderId="0" xfId="1" applyNumberFormat="1" applyFont="1" applyFill="1" applyBorder="1" applyAlignment="1">
      <alignment horizontal="right" vertical="top" wrapText="1"/>
    </xf>
    <xf numFmtId="164" fontId="3" fillId="0" borderId="2" xfId="1" applyNumberFormat="1" applyFont="1" applyBorder="1" applyAlignment="1">
      <alignment horizontal="right" vertical="top" wrapText="1"/>
    </xf>
    <xf numFmtId="0" fontId="0" fillId="0" borderId="1" xfId="0" applyFont="1" applyBorder="1" applyAlignment="1"/>
    <xf numFmtId="0" fontId="16" fillId="0" borderId="1" xfId="0" applyFont="1" applyBorder="1" applyAlignment="1">
      <alignment horizontal="center" wrapText="1"/>
    </xf>
    <xf numFmtId="0" fontId="18" fillId="0" borderId="0" xfId="0" applyFont="1" applyFill="1" applyAlignment="1"/>
    <xf numFmtId="0" fontId="17" fillId="0" borderId="0" xfId="0" applyFont="1" applyFill="1" applyAlignment="1">
      <alignment wrapText="1"/>
    </xf>
    <xf numFmtId="0" fontId="17" fillId="0" borderId="0" xfId="0" applyFont="1" applyFill="1" applyAlignment="1"/>
    <xf numFmtId="0" fontId="2" fillId="0" borderId="0" xfId="0" applyFont="1" applyAlignment="1">
      <alignment wrapText="1"/>
    </xf>
    <xf numFmtId="0" fontId="19" fillId="0" borderId="0" xfId="0" applyFont="1" applyAlignment="1"/>
    <xf numFmtId="0" fontId="19" fillId="0" borderId="0" xfId="0" applyFont="1" applyAlignment="1">
      <alignment wrapText="1"/>
    </xf>
    <xf numFmtId="0" fontId="0" fillId="0" borderId="8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 wrapText="1"/>
    </xf>
    <xf numFmtId="164" fontId="16" fillId="0" borderId="8" xfId="1" applyNumberFormat="1" applyFont="1" applyBorder="1" applyAlignment="1">
      <alignment horizontal="right" vertical="top" wrapText="1"/>
    </xf>
    <xf numFmtId="164" fontId="2" fillId="0" borderId="8" xfId="1" applyNumberFormat="1" applyFont="1" applyBorder="1" applyAlignment="1">
      <alignment horizontal="right" vertical="top" wrapText="1"/>
    </xf>
    <xf numFmtId="0" fontId="0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/>
    </xf>
    <xf numFmtId="3" fontId="8" fillId="0" borderId="0" xfId="0" applyNumberFormat="1" applyFont="1" applyAlignment="1">
      <alignment horizontal="right"/>
    </xf>
    <xf numFmtId="3" fontId="8" fillId="0" borderId="0" xfId="1" applyNumberFormat="1" applyFont="1" applyAlignment="1">
      <alignment horizontal="right"/>
    </xf>
    <xf numFmtId="0" fontId="14" fillId="0" borderId="9" xfId="0" applyFont="1" applyBorder="1" applyAlignment="1">
      <alignment wrapText="1"/>
    </xf>
    <xf numFmtId="0" fontId="5" fillId="0" borderId="0" xfId="0" applyFont="1" applyBorder="1" applyAlignment="1">
      <alignment horizontal="right" vertical="center" wrapText="1"/>
    </xf>
    <xf numFmtId="3" fontId="11" fillId="0" borderId="5" xfId="0" applyNumberFormat="1" applyFont="1" applyBorder="1" applyAlignment="1">
      <alignment horizontal="right"/>
    </xf>
    <xf numFmtId="3" fontId="11" fillId="0" borderId="6" xfId="0" applyNumberFormat="1" applyFont="1" applyBorder="1" applyAlignment="1">
      <alignment horizontal="right"/>
    </xf>
    <xf numFmtId="3" fontId="11" fillId="0" borderId="7" xfId="0" applyNumberFormat="1" applyFont="1" applyBorder="1" applyAlignment="1">
      <alignment horizontal="right"/>
    </xf>
    <xf numFmtId="3" fontId="10" fillId="0" borderId="0" xfId="1" applyNumberFormat="1" applyFont="1" applyAlignment="1">
      <alignment horizontal="right"/>
    </xf>
    <xf numFmtId="44" fontId="11" fillId="0" borderId="5" xfId="1" applyFont="1" applyBorder="1" applyAlignment="1">
      <alignment horizontal="right"/>
    </xf>
    <xf numFmtId="44" fontId="11" fillId="0" borderId="6" xfId="1" applyFont="1" applyBorder="1" applyAlignment="1">
      <alignment horizontal="right"/>
    </xf>
    <xf numFmtId="44" fontId="11" fillId="0" borderId="7" xfId="1" applyFont="1" applyBorder="1" applyAlignment="1">
      <alignment horizontal="right"/>
    </xf>
    <xf numFmtId="0" fontId="5" fillId="0" borderId="0" xfId="0" applyFont="1" applyBorder="1" applyAlignment="1">
      <alignment horizontal="right" vertic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4"/>
  <sheetViews>
    <sheetView workbookViewId="0">
      <pane ySplit="2" topLeftCell="A179" activePane="bottomLeft" state="frozen"/>
      <selection pane="bottomLeft" activeCell="A188" sqref="A188"/>
    </sheetView>
  </sheetViews>
  <sheetFormatPr defaultColWidth="8.875" defaultRowHeight="14.25" x14ac:dyDescent="0.2"/>
  <cols>
    <col min="1" max="1" width="17.5" style="6" customWidth="1"/>
    <col min="2" max="2" width="13.125" style="2" bestFit="1" customWidth="1"/>
    <col min="3" max="3" width="24.625" style="6" customWidth="1"/>
    <col min="4" max="4" width="7.5" style="69" customWidth="1"/>
    <col min="5" max="5" width="10" style="5" customWidth="1"/>
    <col min="6" max="6" width="4.5" style="5" bestFit="1" customWidth="1"/>
    <col min="7" max="7" width="9.125" style="5" bestFit="1" customWidth="1"/>
    <col min="8" max="8" width="12.375" style="33" bestFit="1" customWidth="1"/>
    <col min="9" max="9" width="11.5" style="44" customWidth="1"/>
    <col min="10" max="10" width="12.625" style="53" customWidth="1"/>
    <col min="11" max="11" width="12.625" style="5" customWidth="1"/>
    <col min="12" max="16384" width="8.875" style="5"/>
  </cols>
  <sheetData>
    <row r="1" spans="1:10" ht="28.5" customHeight="1" x14ac:dyDescent="0.25">
      <c r="A1" s="178" t="s">
        <v>216</v>
      </c>
      <c r="B1" s="178"/>
      <c r="C1" s="178"/>
      <c r="D1" s="178"/>
      <c r="E1" s="178"/>
      <c r="F1" s="178"/>
      <c r="G1" s="178"/>
      <c r="H1" s="178"/>
      <c r="I1" s="178"/>
      <c r="J1" s="178"/>
    </row>
    <row r="2" spans="1:10" s="60" customFormat="1" ht="15" x14ac:dyDescent="0.25">
      <c r="A2" s="56" t="s">
        <v>0</v>
      </c>
      <c r="B2" s="55" t="s">
        <v>7</v>
      </c>
      <c r="C2" s="56" t="s">
        <v>1</v>
      </c>
      <c r="D2" s="64" t="s">
        <v>195</v>
      </c>
      <c r="E2" s="54" t="s">
        <v>2</v>
      </c>
      <c r="F2" s="54" t="s">
        <v>3</v>
      </c>
      <c r="G2" s="54" t="s">
        <v>4</v>
      </c>
      <c r="H2" s="57" t="s">
        <v>5</v>
      </c>
      <c r="I2" s="58" t="s">
        <v>197</v>
      </c>
      <c r="J2" s="59" t="s">
        <v>198</v>
      </c>
    </row>
    <row r="3" spans="1:10" x14ac:dyDescent="0.2">
      <c r="A3" s="9" t="s">
        <v>6</v>
      </c>
      <c r="B3" s="8">
        <v>1</v>
      </c>
      <c r="C3" s="35" t="s">
        <v>191</v>
      </c>
      <c r="D3" s="65">
        <v>3</v>
      </c>
      <c r="E3" s="7"/>
      <c r="F3" s="7"/>
      <c r="G3" s="7"/>
      <c r="H3" s="36" t="s">
        <v>192</v>
      </c>
      <c r="I3" s="39"/>
      <c r="J3" s="45"/>
    </row>
    <row r="4" spans="1:10" ht="28.5" x14ac:dyDescent="0.2">
      <c r="A4" s="9" t="s">
        <v>6</v>
      </c>
      <c r="B4" s="8">
        <v>2</v>
      </c>
      <c r="C4" s="35" t="s">
        <v>193</v>
      </c>
      <c r="D4" s="65">
        <v>2</v>
      </c>
      <c r="E4" s="7">
        <v>600</v>
      </c>
      <c r="F4" s="7" t="s">
        <v>30</v>
      </c>
      <c r="G4" s="7">
        <v>500</v>
      </c>
      <c r="H4" s="26">
        <f t="shared" ref="H4" si="0">PRODUCT(E4:G4)</f>
        <v>300000</v>
      </c>
      <c r="I4" s="37"/>
      <c r="J4" s="45"/>
    </row>
    <row r="5" spans="1:10" ht="28.5" x14ac:dyDescent="0.2">
      <c r="A5" s="9" t="s">
        <v>6</v>
      </c>
      <c r="B5" s="8">
        <v>2</v>
      </c>
      <c r="C5" s="35" t="s">
        <v>194</v>
      </c>
      <c r="D5" s="65">
        <v>2</v>
      </c>
      <c r="E5" s="7"/>
      <c r="F5" s="7"/>
      <c r="G5" s="7"/>
      <c r="H5" s="26" t="s">
        <v>192</v>
      </c>
      <c r="I5" s="37">
        <f>SUM(H4:H5)</f>
        <v>300000</v>
      </c>
      <c r="J5" s="45"/>
    </row>
    <row r="6" spans="1:10" s="1" customFormat="1" ht="28.5" x14ac:dyDescent="0.2">
      <c r="A6" s="9" t="s">
        <v>6</v>
      </c>
      <c r="B6" s="8">
        <v>3</v>
      </c>
      <c r="C6" s="9" t="s">
        <v>12</v>
      </c>
      <c r="D6" s="61">
        <v>3</v>
      </c>
      <c r="E6" s="7">
        <v>750</v>
      </c>
      <c r="F6" s="7" t="s">
        <v>10</v>
      </c>
      <c r="G6" s="7">
        <v>20</v>
      </c>
      <c r="H6" s="26">
        <f>PRODUCT(E6:G6)</f>
        <v>15000</v>
      </c>
      <c r="I6" s="37"/>
      <c r="J6" s="46"/>
    </row>
    <row r="7" spans="1:10" s="1" customFormat="1" ht="28.5" x14ac:dyDescent="0.2">
      <c r="A7" s="9" t="s">
        <v>6</v>
      </c>
      <c r="B7" s="8">
        <v>3</v>
      </c>
      <c r="C7" s="9" t="s">
        <v>11</v>
      </c>
      <c r="D7" s="61">
        <v>3</v>
      </c>
      <c r="E7" s="7">
        <v>6000</v>
      </c>
      <c r="F7" s="7" t="s">
        <v>9</v>
      </c>
      <c r="G7" s="7">
        <v>25</v>
      </c>
      <c r="H7" s="26">
        <f>PRODUCT(E7:G7)</f>
        <v>150000</v>
      </c>
      <c r="I7" s="37"/>
      <c r="J7" s="46"/>
    </row>
    <row r="8" spans="1:10" s="1" customFormat="1" ht="28.5" x14ac:dyDescent="0.2">
      <c r="A8" s="9" t="s">
        <v>6</v>
      </c>
      <c r="B8" s="8">
        <v>3</v>
      </c>
      <c r="C8" s="9" t="s">
        <v>8</v>
      </c>
      <c r="D8" s="61">
        <v>3</v>
      </c>
      <c r="E8" s="7">
        <v>800</v>
      </c>
      <c r="F8" s="7" t="s">
        <v>10</v>
      </c>
      <c r="G8" s="7">
        <v>20</v>
      </c>
      <c r="H8" s="26">
        <f t="shared" ref="H8:H69" si="1">PRODUCT(E8:G8)</f>
        <v>16000</v>
      </c>
      <c r="I8" s="37">
        <f>SUM(H6:H8)</f>
        <v>181000</v>
      </c>
      <c r="J8" s="46"/>
    </row>
    <row r="9" spans="1:10" s="1" customFormat="1" x14ac:dyDescent="0.2">
      <c r="A9" s="9" t="s">
        <v>6</v>
      </c>
      <c r="B9" s="8">
        <v>5</v>
      </c>
      <c r="C9" s="9" t="s">
        <v>14</v>
      </c>
      <c r="D9" s="61">
        <v>3</v>
      </c>
      <c r="E9" s="7">
        <v>4250</v>
      </c>
      <c r="F9" s="7" t="s">
        <v>9</v>
      </c>
      <c r="G9" s="7">
        <v>10</v>
      </c>
      <c r="H9" s="26">
        <f t="shared" si="1"/>
        <v>42500</v>
      </c>
      <c r="I9" s="37"/>
      <c r="J9" s="46"/>
    </row>
    <row r="10" spans="1:10" s="1" customFormat="1" ht="28.5" x14ac:dyDescent="0.2">
      <c r="A10" s="9" t="s">
        <v>6</v>
      </c>
      <c r="B10" s="8">
        <v>5</v>
      </c>
      <c r="C10" s="9" t="s">
        <v>15</v>
      </c>
      <c r="D10" s="61">
        <v>3</v>
      </c>
      <c r="E10" s="7">
        <v>45000</v>
      </c>
      <c r="F10" s="7" t="s">
        <v>9</v>
      </c>
      <c r="G10" s="7">
        <v>10</v>
      </c>
      <c r="H10" s="26">
        <f t="shared" si="1"/>
        <v>450000</v>
      </c>
      <c r="I10" s="37">
        <f>SUM(H9:H10)</f>
        <v>492500</v>
      </c>
      <c r="J10" s="46"/>
    </row>
    <row r="11" spans="1:10" s="1" customFormat="1" ht="28.5" x14ac:dyDescent="0.2">
      <c r="A11" s="9" t="s">
        <v>6</v>
      </c>
      <c r="B11" s="8">
        <v>6</v>
      </c>
      <c r="C11" s="9" t="s">
        <v>16</v>
      </c>
      <c r="D11" s="61">
        <v>2</v>
      </c>
      <c r="E11" s="7">
        <v>7000</v>
      </c>
      <c r="F11" s="7" t="s">
        <v>9</v>
      </c>
      <c r="G11" s="7">
        <v>10</v>
      </c>
      <c r="H11" s="26">
        <f t="shared" si="1"/>
        <v>70000</v>
      </c>
      <c r="I11" s="37"/>
      <c r="J11" s="46"/>
    </row>
    <row r="12" spans="1:10" s="1" customFormat="1" ht="28.5" x14ac:dyDescent="0.2">
      <c r="A12" s="9" t="s">
        <v>6</v>
      </c>
      <c r="B12" s="8">
        <v>6</v>
      </c>
      <c r="C12" s="9" t="s">
        <v>18</v>
      </c>
      <c r="D12" s="61">
        <v>2</v>
      </c>
      <c r="E12" s="7">
        <v>1500</v>
      </c>
      <c r="F12" s="7" t="s">
        <v>17</v>
      </c>
      <c r="G12" s="7">
        <v>12</v>
      </c>
      <c r="H12" s="26">
        <f t="shared" si="1"/>
        <v>18000</v>
      </c>
      <c r="I12" s="37">
        <f>SUM(H11:H12)</f>
        <v>88000</v>
      </c>
      <c r="J12" s="46"/>
    </row>
    <row r="13" spans="1:10" s="1" customFormat="1" x14ac:dyDescent="0.2">
      <c r="A13" s="9" t="s">
        <v>6</v>
      </c>
      <c r="B13" s="8">
        <v>7</v>
      </c>
      <c r="C13" s="9" t="s">
        <v>19</v>
      </c>
      <c r="D13" s="61">
        <v>3</v>
      </c>
      <c r="E13" s="7">
        <v>40</v>
      </c>
      <c r="F13" s="7" t="s">
        <v>13</v>
      </c>
      <c r="G13" s="7">
        <v>3500</v>
      </c>
      <c r="H13" s="26">
        <f t="shared" si="1"/>
        <v>140000</v>
      </c>
      <c r="I13" s="37"/>
      <c r="J13" s="46"/>
    </row>
    <row r="14" spans="1:10" s="1" customFormat="1" ht="29.25" customHeight="1" x14ac:dyDescent="0.2">
      <c r="A14" s="9" t="s">
        <v>6</v>
      </c>
      <c r="B14" s="8">
        <v>8</v>
      </c>
      <c r="C14" s="9" t="s">
        <v>20</v>
      </c>
      <c r="D14" s="61">
        <v>3</v>
      </c>
      <c r="E14" s="7">
        <v>58</v>
      </c>
      <c r="F14" s="7" t="s">
        <v>13</v>
      </c>
      <c r="G14" s="7">
        <v>2500</v>
      </c>
      <c r="H14" s="26">
        <f t="shared" si="1"/>
        <v>145000</v>
      </c>
      <c r="I14" s="37"/>
      <c r="J14" s="46"/>
    </row>
    <row r="15" spans="1:10" s="1" customFormat="1" ht="28.5" x14ac:dyDescent="0.2">
      <c r="A15" s="9" t="s">
        <v>6</v>
      </c>
      <c r="B15" s="8">
        <v>8</v>
      </c>
      <c r="C15" s="9" t="s">
        <v>21</v>
      </c>
      <c r="D15" s="61">
        <v>3</v>
      </c>
      <c r="E15" s="7">
        <v>6</v>
      </c>
      <c r="F15" s="7" t="s">
        <v>13</v>
      </c>
      <c r="G15" s="7">
        <v>7500</v>
      </c>
      <c r="H15" s="26">
        <f t="shared" si="1"/>
        <v>45000</v>
      </c>
      <c r="I15" s="37">
        <f>SUM(H14:H15)</f>
        <v>190000</v>
      </c>
      <c r="J15" s="46"/>
    </row>
    <row r="16" spans="1:10" s="1" customFormat="1" x14ac:dyDescent="0.2">
      <c r="A16" s="9" t="s">
        <v>6</v>
      </c>
      <c r="B16" s="8">
        <v>9</v>
      </c>
      <c r="C16" s="9" t="s">
        <v>22</v>
      </c>
      <c r="D16" s="61">
        <v>3</v>
      </c>
      <c r="E16" s="7">
        <v>25</v>
      </c>
      <c r="F16" s="7" t="s">
        <v>13</v>
      </c>
      <c r="G16" s="7">
        <v>5500</v>
      </c>
      <c r="H16" s="26">
        <f t="shared" si="1"/>
        <v>137500</v>
      </c>
      <c r="I16" s="37"/>
      <c r="J16" s="46"/>
    </row>
    <row r="17" spans="1:10" s="1" customFormat="1" x14ac:dyDescent="0.2">
      <c r="A17" s="9" t="s">
        <v>6</v>
      </c>
      <c r="B17" s="8">
        <v>9</v>
      </c>
      <c r="C17" s="9" t="s">
        <v>23</v>
      </c>
      <c r="D17" s="61">
        <v>3</v>
      </c>
      <c r="E17" s="7">
        <v>7</v>
      </c>
      <c r="F17" s="7" t="s">
        <v>13</v>
      </c>
      <c r="G17" s="7">
        <v>7000</v>
      </c>
      <c r="H17" s="26">
        <f t="shared" si="1"/>
        <v>49000</v>
      </c>
      <c r="I17" s="37"/>
      <c r="J17" s="46"/>
    </row>
    <row r="18" spans="1:10" s="1" customFormat="1" x14ac:dyDescent="0.2">
      <c r="A18" s="9" t="s">
        <v>6</v>
      </c>
      <c r="B18" s="8">
        <v>9</v>
      </c>
      <c r="C18" s="9" t="s">
        <v>24</v>
      </c>
      <c r="D18" s="61">
        <v>3</v>
      </c>
      <c r="E18" s="7">
        <v>4</v>
      </c>
      <c r="F18" s="7" t="s">
        <v>13</v>
      </c>
      <c r="G18" s="7">
        <v>3800</v>
      </c>
      <c r="H18" s="26">
        <f t="shared" si="1"/>
        <v>15200</v>
      </c>
      <c r="I18" s="37"/>
      <c r="J18" s="46"/>
    </row>
    <row r="19" spans="1:10" s="1" customFormat="1" x14ac:dyDescent="0.2">
      <c r="A19" s="9" t="s">
        <v>6</v>
      </c>
      <c r="B19" s="8">
        <v>9</v>
      </c>
      <c r="C19" s="9" t="s">
        <v>25</v>
      </c>
      <c r="D19" s="61">
        <v>3</v>
      </c>
      <c r="E19" s="7">
        <v>24</v>
      </c>
      <c r="F19" s="7" t="s">
        <v>13</v>
      </c>
      <c r="G19" s="7">
        <v>500</v>
      </c>
      <c r="H19" s="26">
        <f t="shared" si="1"/>
        <v>12000</v>
      </c>
      <c r="I19" s="37"/>
      <c r="J19" s="46"/>
    </row>
    <row r="20" spans="1:10" s="1" customFormat="1" ht="28.5" x14ac:dyDescent="0.2">
      <c r="A20" s="9" t="s">
        <v>6</v>
      </c>
      <c r="B20" s="8">
        <v>9</v>
      </c>
      <c r="C20" s="9" t="s">
        <v>26</v>
      </c>
      <c r="D20" s="61">
        <v>3</v>
      </c>
      <c r="E20" s="7">
        <v>4</v>
      </c>
      <c r="F20" s="7" t="s">
        <v>13</v>
      </c>
      <c r="G20" s="7">
        <v>9000</v>
      </c>
      <c r="H20" s="26">
        <f t="shared" si="1"/>
        <v>36000</v>
      </c>
      <c r="I20" s="37">
        <f>SUM(H16:H20)</f>
        <v>249700</v>
      </c>
      <c r="J20" s="46"/>
    </row>
    <row r="21" spans="1:10" s="1" customFormat="1" ht="28.5" x14ac:dyDescent="0.2">
      <c r="A21" s="9" t="s">
        <v>6</v>
      </c>
      <c r="B21" s="8">
        <v>10</v>
      </c>
      <c r="C21" s="9" t="s">
        <v>28</v>
      </c>
      <c r="D21" s="61">
        <v>3</v>
      </c>
      <c r="E21" s="7">
        <v>3500</v>
      </c>
      <c r="F21" s="7" t="s">
        <v>9</v>
      </c>
      <c r="G21" s="7">
        <v>8</v>
      </c>
      <c r="H21" s="26">
        <f t="shared" si="1"/>
        <v>28000</v>
      </c>
      <c r="I21" s="37"/>
      <c r="J21" s="46"/>
    </row>
    <row r="22" spans="1:10" s="1" customFormat="1" x14ac:dyDescent="0.2">
      <c r="A22" s="9" t="s">
        <v>6</v>
      </c>
      <c r="B22" s="8">
        <v>10</v>
      </c>
      <c r="C22" s="9" t="s">
        <v>27</v>
      </c>
      <c r="D22" s="61">
        <v>3</v>
      </c>
      <c r="E22" s="7">
        <v>18</v>
      </c>
      <c r="F22" s="7" t="s">
        <v>13</v>
      </c>
      <c r="G22" s="7">
        <v>750</v>
      </c>
      <c r="H22" s="26">
        <f t="shared" si="1"/>
        <v>13500</v>
      </c>
      <c r="I22" s="37"/>
      <c r="J22" s="46"/>
    </row>
    <row r="23" spans="1:10" s="1" customFormat="1" x14ac:dyDescent="0.2">
      <c r="A23" s="9" t="s">
        <v>6</v>
      </c>
      <c r="B23" s="8">
        <v>10</v>
      </c>
      <c r="C23" s="9" t="s">
        <v>29</v>
      </c>
      <c r="D23" s="61">
        <v>3</v>
      </c>
      <c r="E23" s="7">
        <v>700</v>
      </c>
      <c r="F23" s="7" t="s">
        <v>30</v>
      </c>
      <c r="G23" s="7">
        <v>48</v>
      </c>
      <c r="H23" s="26">
        <f t="shared" si="1"/>
        <v>33600</v>
      </c>
      <c r="I23" s="37">
        <f>SUM(H21:H23)</f>
        <v>75100</v>
      </c>
      <c r="J23" s="46"/>
    </row>
    <row r="24" spans="1:10" s="1" customFormat="1" x14ac:dyDescent="0.2">
      <c r="A24" s="9" t="s">
        <v>6</v>
      </c>
      <c r="B24" s="8">
        <v>11</v>
      </c>
      <c r="C24" s="9" t="s">
        <v>31</v>
      </c>
      <c r="D24" s="61">
        <v>3</v>
      </c>
      <c r="E24" s="7">
        <v>40</v>
      </c>
      <c r="F24" s="7" t="s">
        <v>13</v>
      </c>
      <c r="G24" s="7">
        <v>100</v>
      </c>
      <c r="H24" s="26">
        <f t="shared" si="1"/>
        <v>4000</v>
      </c>
      <c r="I24" s="37"/>
      <c r="J24" s="46"/>
    </row>
    <row r="25" spans="1:10" s="1" customFormat="1" x14ac:dyDescent="0.2">
      <c r="A25" s="9" t="s">
        <v>6</v>
      </c>
      <c r="B25" s="8">
        <v>11</v>
      </c>
      <c r="C25" s="9" t="s">
        <v>32</v>
      </c>
      <c r="D25" s="61">
        <v>3</v>
      </c>
      <c r="E25" s="7">
        <v>30</v>
      </c>
      <c r="F25" s="7" t="s">
        <v>13</v>
      </c>
      <c r="G25" s="7">
        <v>400</v>
      </c>
      <c r="H25" s="26">
        <f t="shared" si="1"/>
        <v>12000</v>
      </c>
      <c r="I25" s="37"/>
      <c r="J25" s="46"/>
    </row>
    <row r="26" spans="1:10" s="1" customFormat="1" ht="57" x14ac:dyDescent="0.2">
      <c r="A26" s="9" t="s">
        <v>6</v>
      </c>
      <c r="B26" s="8">
        <v>12</v>
      </c>
      <c r="C26" s="9" t="s">
        <v>34</v>
      </c>
      <c r="D26" s="61">
        <v>3</v>
      </c>
      <c r="E26" s="7">
        <v>3</v>
      </c>
      <c r="F26" s="7" t="s">
        <v>13</v>
      </c>
      <c r="G26" s="7">
        <v>100000</v>
      </c>
      <c r="H26" s="26">
        <f t="shared" si="1"/>
        <v>300000</v>
      </c>
      <c r="I26" s="37"/>
      <c r="J26" s="46"/>
    </row>
    <row r="27" spans="1:10" s="1" customFormat="1" ht="42.75" x14ac:dyDescent="0.2">
      <c r="A27" s="9" t="s">
        <v>6</v>
      </c>
      <c r="B27" s="8">
        <v>12</v>
      </c>
      <c r="C27" s="9" t="s">
        <v>35</v>
      </c>
      <c r="D27" s="61">
        <v>3</v>
      </c>
      <c r="E27" s="7">
        <v>5000</v>
      </c>
      <c r="F27" s="7" t="s">
        <v>36</v>
      </c>
      <c r="G27" s="7">
        <v>5</v>
      </c>
      <c r="H27" s="26">
        <f t="shared" si="1"/>
        <v>25000</v>
      </c>
      <c r="I27" s="37"/>
      <c r="J27" s="46"/>
    </row>
    <row r="28" spans="1:10" s="1" customFormat="1" ht="28.5" x14ac:dyDescent="0.2">
      <c r="A28" s="9" t="s">
        <v>6</v>
      </c>
      <c r="B28" s="8">
        <v>12</v>
      </c>
      <c r="C28" s="9" t="s">
        <v>37</v>
      </c>
      <c r="D28" s="61">
        <v>3</v>
      </c>
      <c r="E28" s="7">
        <v>100000</v>
      </c>
      <c r="F28" s="7" t="s">
        <v>38</v>
      </c>
      <c r="G28" s="7">
        <v>1.9</v>
      </c>
      <c r="H28" s="26">
        <f t="shared" si="1"/>
        <v>190000</v>
      </c>
      <c r="I28" s="37"/>
      <c r="J28" s="46"/>
    </row>
    <row r="29" spans="1:10" s="1" customFormat="1" x14ac:dyDescent="0.2">
      <c r="A29" s="9" t="s">
        <v>6</v>
      </c>
      <c r="B29" s="8">
        <v>12</v>
      </c>
      <c r="C29" s="9" t="s">
        <v>39</v>
      </c>
      <c r="D29" s="61">
        <v>3</v>
      </c>
      <c r="E29" s="7">
        <v>20</v>
      </c>
      <c r="F29" s="7" t="s">
        <v>13</v>
      </c>
      <c r="G29" s="7">
        <v>1500</v>
      </c>
      <c r="H29" s="26">
        <f t="shared" si="1"/>
        <v>30000</v>
      </c>
      <c r="I29" s="37"/>
      <c r="J29" s="46"/>
    </row>
    <row r="30" spans="1:10" s="1" customFormat="1" ht="29.25" thickBot="1" x14ac:dyDescent="0.25">
      <c r="A30" s="18" t="s">
        <v>6</v>
      </c>
      <c r="B30" s="17">
        <v>12</v>
      </c>
      <c r="C30" s="18" t="s">
        <v>113</v>
      </c>
      <c r="D30" s="62">
        <v>3</v>
      </c>
      <c r="E30" s="16">
        <v>1</v>
      </c>
      <c r="F30" s="16" t="s">
        <v>33</v>
      </c>
      <c r="G30" s="16">
        <v>800</v>
      </c>
      <c r="H30" s="27">
        <f t="shared" ref="H30" si="2">PRODUCT(E30:G30)</f>
        <v>800</v>
      </c>
      <c r="I30" s="38">
        <f>SUM(H26:H30)</f>
        <v>545800</v>
      </c>
      <c r="J30" s="47">
        <f>SUM(H3:H30)</f>
        <v>2278100</v>
      </c>
    </row>
    <row r="31" spans="1:10" s="1" customFormat="1" x14ac:dyDescent="0.2">
      <c r="A31" s="15"/>
      <c r="B31" s="14"/>
      <c r="C31" s="15"/>
      <c r="D31" s="66"/>
      <c r="E31" s="13"/>
      <c r="F31" s="13"/>
      <c r="G31" s="13"/>
      <c r="H31" s="28">
        <f t="shared" si="1"/>
        <v>0</v>
      </c>
      <c r="I31" s="40"/>
      <c r="J31" s="48"/>
    </row>
    <row r="32" spans="1:10" s="1" customFormat="1" ht="28.5" x14ac:dyDescent="0.2">
      <c r="A32" s="9" t="s">
        <v>40</v>
      </c>
      <c r="B32" s="8">
        <v>13</v>
      </c>
      <c r="C32" s="9" t="s">
        <v>41</v>
      </c>
      <c r="D32" s="61">
        <v>1</v>
      </c>
      <c r="E32" s="7">
        <v>100</v>
      </c>
      <c r="F32" s="7" t="s">
        <v>17</v>
      </c>
      <c r="G32" s="7">
        <v>10</v>
      </c>
      <c r="H32" s="26">
        <f t="shared" si="1"/>
        <v>1000</v>
      </c>
      <c r="I32" s="37">
        <f>H32</f>
        <v>1000</v>
      </c>
      <c r="J32" s="46"/>
    </row>
    <row r="33" spans="1:10" s="1" customFormat="1" ht="28.5" x14ac:dyDescent="0.2">
      <c r="A33" s="9" t="s">
        <v>40</v>
      </c>
      <c r="B33" s="8">
        <v>14</v>
      </c>
      <c r="C33" s="9" t="s">
        <v>42</v>
      </c>
      <c r="D33" s="61">
        <v>1</v>
      </c>
      <c r="E33" s="7">
        <v>452</v>
      </c>
      <c r="F33" s="7" t="s">
        <v>30</v>
      </c>
      <c r="G33" s="7">
        <v>6</v>
      </c>
      <c r="H33" s="26">
        <f t="shared" si="1"/>
        <v>2712</v>
      </c>
      <c r="I33" s="37"/>
      <c r="J33" s="46"/>
    </row>
    <row r="34" spans="1:10" s="1" customFormat="1" ht="28.5" x14ac:dyDescent="0.2">
      <c r="A34" s="9" t="s">
        <v>40</v>
      </c>
      <c r="B34" s="8">
        <v>14</v>
      </c>
      <c r="C34" s="9" t="s">
        <v>43</v>
      </c>
      <c r="D34" s="61">
        <v>1</v>
      </c>
      <c r="E34" s="7">
        <v>190</v>
      </c>
      <c r="F34" s="7" t="s">
        <v>44</v>
      </c>
      <c r="G34" s="7">
        <v>32</v>
      </c>
      <c r="H34" s="26">
        <f t="shared" si="1"/>
        <v>6080</v>
      </c>
      <c r="I34" s="37">
        <f>SUM(H33:H34)</f>
        <v>8792</v>
      </c>
      <c r="J34" s="46"/>
    </row>
    <row r="35" spans="1:10" s="1" customFormat="1" ht="28.5" x14ac:dyDescent="0.2">
      <c r="A35" s="9" t="s">
        <v>40</v>
      </c>
      <c r="B35" s="8">
        <v>15</v>
      </c>
      <c r="C35" s="9" t="s">
        <v>45</v>
      </c>
      <c r="D35" s="61">
        <v>1</v>
      </c>
      <c r="E35" s="7">
        <v>1</v>
      </c>
      <c r="F35" s="7" t="s">
        <v>33</v>
      </c>
      <c r="G35" s="7">
        <v>7500</v>
      </c>
      <c r="H35" s="26">
        <f t="shared" si="1"/>
        <v>7500</v>
      </c>
      <c r="I35" s="37"/>
      <c r="J35" s="46"/>
    </row>
    <row r="36" spans="1:10" s="1" customFormat="1" ht="28.5" x14ac:dyDescent="0.2">
      <c r="A36" s="9" t="s">
        <v>40</v>
      </c>
      <c r="B36" s="8">
        <v>15</v>
      </c>
      <c r="C36" s="9" t="s">
        <v>46</v>
      </c>
      <c r="D36" s="61">
        <v>1</v>
      </c>
      <c r="E36" s="7">
        <v>2</v>
      </c>
      <c r="F36" s="7" t="s">
        <v>13</v>
      </c>
      <c r="G36" s="7">
        <v>250</v>
      </c>
      <c r="H36" s="26">
        <f t="shared" si="1"/>
        <v>500</v>
      </c>
      <c r="I36" s="37"/>
      <c r="J36" s="46"/>
    </row>
    <row r="37" spans="1:10" s="1" customFormat="1" ht="28.5" x14ac:dyDescent="0.2">
      <c r="A37" s="9" t="s">
        <v>40</v>
      </c>
      <c r="B37" s="8">
        <v>15</v>
      </c>
      <c r="C37" s="9" t="s">
        <v>47</v>
      </c>
      <c r="D37" s="61">
        <v>1</v>
      </c>
      <c r="E37" s="7">
        <v>3</v>
      </c>
      <c r="F37" s="7" t="s">
        <v>13</v>
      </c>
      <c r="G37" s="7">
        <v>1500</v>
      </c>
      <c r="H37" s="26">
        <f t="shared" si="1"/>
        <v>4500</v>
      </c>
      <c r="I37" s="37"/>
      <c r="J37" s="46"/>
    </row>
    <row r="38" spans="1:10" s="1" customFormat="1" ht="28.5" x14ac:dyDescent="0.2">
      <c r="A38" s="9" t="s">
        <v>40</v>
      </c>
      <c r="B38" s="8">
        <v>15</v>
      </c>
      <c r="C38" s="10" t="s">
        <v>48</v>
      </c>
      <c r="D38" s="61">
        <v>1</v>
      </c>
      <c r="E38" s="11">
        <v>1</v>
      </c>
      <c r="F38" s="11" t="s">
        <v>13</v>
      </c>
      <c r="G38" s="11" t="s">
        <v>49</v>
      </c>
      <c r="H38" s="29" t="s">
        <v>49</v>
      </c>
      <c r="I38" s="37">
        <f>SUM(H35:H38)</f>
        <v>12500</v>
      </c>
      <c r="J38" s="46"/>
    </row>
    <row r="39" spans="1:10" s="1" customFormat="1" ht="28.5" x14ac:dyDescent="0.2">
      <c r="A39" s="9" t="s">
        <v>40</v>
      </c>
      <c r="B39" s="8">
        <v>16</v>
      </c>
      <c r="C39" s="9" t="s">
        <v>50</v>
      </c>
      <c r="D39" s="61">
        <v>1</v>
      </c>
      <c r="E39" s="7">
        <v>37332</v>
      </c>
      <c r="F39" s="7" t="s">
        <v>17</v>
      </c>
      <c r="G39" s="7">
        <v>4</v>
      </c>
      <c r="H39" s="26">
        <f t="shared" si="1"/>
        <v>149328</v>
      </c>
      <c r="I39" s="37"/>
      <c r="J39" s="46"/>
    </row>
    <row r="40" spans="1:10" s="1" customFormat="1" ht="28.5" x14ac:dyDescent="0.2">
      <c r="A40" s="9" t="s">
        <v>40</v>
      </c>
      <c r="B40" s="8">
        <v>17</v>
      </c>
      <c r="C40" s="9" t="s">
        <v>51</v>
      </c>
      <c r="D40" s="61">
        <v>2</v>
      </c>
      <c r="E40" s="7">
        <v>450</v>
      </c>
      <c r="F40" s="7" t="s">
        <v>17</v>
      </c>
      <c r="G40" s="7">
        <v>90</v>
      </c>
      <c r="H40" s="26">
        <f t="shared" si="1"/>
        <v>40500</v>
      </c>
      <c r="I40" s="37"/>
      <c r="J40" s="46"/>
    </row>
    <row r="41" spans="1:10" s="1" customFormat="1" ht="28.5" x14ac:dyDescent="0.2">
      <c r="A41" s="9" t="s">
        <v>40</v>
      </c>
      <c r="B41" s="8">
        <v>18</v>
      </c>
      <c r="C41" s="9" t="s">
        <v>52</v>
      </c>
      <c r="D41" s="61">
        <v>2</v>
      </c>
      <c r="E41" s="7">
        <v>9500</v>
      </c>
      <c r="F41" s="7" t="s">
        <v>17</v>
      </c>
      <c r="G41" s="7">
        <v>10</v>
      </c>
      <c r="H41" s="26">
        <f t="shared" si="1"/>
        <v>95000</v>
      </c>
      <c r="I41" s="37"/>
      <c r="J41" s="46"/>
    </row>
    <row r="42" spans="1:10" s="1" customFormat="1" ht="28.5" x14ac:dyDescent="0.2">
      <c r="A42" s="9" t="s">
        <v>40</v>
      </c>
      <c r="B42" s="8">
        <v>19</v>
      </c>
      <c r="C42" s="9" t="s">
        <v>53</v>
      </c>
      <c r="D42" s="61">
        <v>3</v>
      </c>
      <c r="E42" s="7">
        <v>1</v>
      </c>
      <c r="F42" s="7" t="s">
        <v>33</v>
      </c>
      <c r="G42" s="7">
        <v>8500</v>
      </c>
      <c r="H42" s="26">
        <f t="shared" si="1"/>
        <v>8500</v>
      </c>
      <c r="I42" s="37"/>
      <c r="J42" s="46"/>
    </row>
    <row r="43" spans="1:10" s="1" customFormat="1" ht="28.5" x14ac:dyDescent="0.2">
      <c r="A43" s="9" t="s">
        <v>40</v>
      </c>
      <c r="B43" s="8">
        <v>20</v>
      </c>
      <c r="C43" s="9" t="s">
        <v>54</v>
      </c>
      <c r="D43" s="61">
        <v>3</v>
      </c>
      <c r="E43" s="7">
        <v>1</v>
      </c>
      <c r="F43" s="7" t="s">
        <v>33</v>
      </c>
      <c r="G43" s="7">
        <v>30000</v>
      </c>
      <c r="H43" s="26">
        <f t="shared" si="1"/>
        <v>30000</v>
      </c>
      <c r="I43" s="37"/>
      <c r="J43" s="46"/>
    </row>
    <row r="44" spans="1:10" s="1" customFormat="1" ht="28.5" x14ac:dyDescent="0.2">
      <c r="A44" s="9" t="s">
        <v>40</v>
      </c>
      <c r="B44" s="8">
        <v>21</v>
      </c>
      <c r="C44" s="9" t="s">
        <v>55</v>
      </c>
      <c r="D44" s="61">
        <v>2</v>
      </c>
      <c r="E44" s="7">
        <v>1</v>
      </c>
      <c r="F44" s="7" t="s">
        <v>33</v>
      </c>
      <c r="G44" s="7">
        <v>1500</v>
      </c>
      <c r="H44" s="26">
        <f t="shared" si="1"/>
        <v>1500</v>
      </c>
      <c r="I44" s="37"/>
      <c r="J44" s="46"/>
    </row>
    <row r="45" spans="1:10" s="1" customFormat="1" ht="28.5" x14ac:dyDescent="0.2">
      <c r="A45" s="9" t="s">
        <v>40</v>
      </c>
      <c r="B45" s="8">
        <v>21</v>
      </c>
      <c r="C45" s="9" t="s">
        <v>56</v>
      </c>
      <c r="D45" s="61">
        <v>2</v>
      </c>
      <c r="E45" s="7">
        <v>6</v>
      </c>
      <c r="F45" s="7" t="s">
        <v>13</v>
      </c>
      <c r="G45" s="7">
        <v>500</v>
      </c>
      <c r="H45" s="26">
        <f t="shared" si="1"/>
        <v>3000</v>
      </c>
      <c r="I45" s="37"/>
      <c r="J45" s="46"/>
    </row>
    <row r="46" spans="1:10" s="1" customFormat="1" ht="29.25" thickBot="1" x14ac:dyDescent="0.25">
      <c r="A46" s="18" t="s">
        <v>40</v>
      </c>
      <c r="B46" s="17">
        <v>21</v>
      </c>
      <c r="C46" s="18" t="s">
        <v>114</v>
      </c>
      <c r="D46" s="62">
        <v>2</v>
      </c>
      <c r="E46" s="16">
        <v>1</v>
      </c>
      <c r="F46" s="16" t="s">
        <v>33</v>
      </c>
      <c r="G46" s="16">
        <v>2500</v>
      </c>
      <c r="H46" s="27">
        <f t="shared" ref="H46" si="3">PRODUCT(E46:G46)</f>
        <v>2500</v>
      </c>
      <c r="I46" s="38">
        <f>SUM(H44:H46)</f>
        <v>7000</v>
      </c>
      <c r="J46" s="47">
        <f>SUM(H32:H46)</f>
        <v>352620</v>
      </c>
    </row>
    <row r="47" spans="1:10" s="1" customFormat="1" x14ac:dyDescent="0.2">
      <c r="A47" s="15"/>
      <c r="B47" s="14"/>
      <c r="C47" s="15"/>
      <c r="D47" s="66"/>
      <c r="E47" s="13"/>
      <c r="F47" s="13"/>
      <c r="G47" s="13"/>
      <c r="H47" s="28">
        <f t="shared" si="1"/>
        <v>0</v>
      </c>
      <c r="I47" s="40"/>
      <c r="J47" s="48"/>
    </row>
    <row r="48" spans="1:10" s="1" customFormat="1" x14ac:dyDescent="0.2">
      <c r="A48" s="9" t="s">
        <v>57</v>
      </c>
      <c r="B48" s="8">
        <v>22</v>
      </c>
      <c r="C48" s="9" t="s">
        <v>58</v>
      </c>
      <c r="D48" s="61">
        <v>2</v>
      </c>
      <c r="E48" s="7">
        <v>400</v>
      </c>
      <c r="F48" s="7" t="s">
        <v>17</v>
      </c>
      <c r="G48" s="7">
        <v>8</v>
      </c>
      <c r="H48" s="26">
        <f t="shared" si="1"/>
        <v>3200</v>
      </c>
      <c r="I48" s="37"/>
      <c r="J48" s="46"/>
    </row>
    <row r="49" spans="1:10" s="1" customFormat="1" x14ac:dyDescent="0.2">
      <c r="A49" s="9" t="s">
        <v>57</v>
      </c>
      <c r="B49" s="8">
        <v>22</v>
      </c>
      <c r="C49" s="9" t="s">
        <v>59</v>
      </c>
      <c r="D49" s="61">
        <v>2</v>
      </c>
      <c r="E49" s="7">
        <v>800</v>
      </c>
      <c r="F49" s="7" t="s">
        <v>17</v>
      </c>
      <c r="G49" s="7">
        <v>8</v>
      </c>
      <c r="H49" s="26">
        <f t="shared" si="1"/>
        <v>6400</v>
      </c>
      <c r="I49" s="37"/>
      <c r="J49" s="46"/>
    </row>
    <row r="50" spans="1:10" s="1" customFormat="1" x14ac:dyDescent="0.2">
      <c r="A50" s="9" t="s">
        <v>57</v>
      </c>
      <c r="B50" s="8">
        <v>22</v>
      </c>
      <c r="C50" s="9" t="s">
        <v>60</v>
      </c>
      <c r="D50" s="61">
        <v>2</v>
      </c>
      <c r="E50" s="7">
        <v>100</v>
      </c>
      <c r="F50" s="7" t="s">
        <v>30</v>
      </c>
      <c r="G50" s="7">
        <v>40</v>
      </c>
      <c r="H50" s="26">
        <f t="shared" si="1"/>
        <v>4000</v>
      </c>
      <c r="I50" s="37">
        <f>SUM(H48:H50)</f>
        <v>13600</v>
      </c>
      <c r="J50" s="46"/>
    </row>
    <row r="51" spans="1:10" s="1" customFormat="1" x14ac:dyDescent="0.2">
      <c r="A51" s="9" t="s">
        <v>57</v>
      </c>
      <c r="B51" s="8">
        <v>23</v>
      </c>
      <c r="C51" s="9" t="s">
        <v>61</v>
      </c>
      <c r="D51" s="61">
        <v>2</v>
      </c>
      <c r="E51" s="7">
        <v>40</v>
      </c>
      <c r="F51" s="7" t="s">
        <v>44</v>
      </c>
      <c r="G51" s="7">
        <v>35</v>
      </c>
      <c r="H51" s="26">
        <f t="shared" si="1"/>
        <v>1400</v>
      </c>
      <c r="I51" s="37"/>
      <c r="J51" s="46"/>
    </row>
    <row r="52" spans="1:10" s="1" customFormat="1" x14ac:dyDescent="0.2">
      <c r="A52" s="9" t="s">
        <v>57</v>
      </c>
      <c r="B52" s="8">
        <v>23</v>
      </c>
      <c r="C52" s="9" t="s">
        <v>62</v>
      </c>
      <c r="D52" s="61">
        <v>2</v>
      </c>
      <c r="E52" s="7">
        <v>4</v>
      </c>
      <c r="F52" s="7" t="s">
        <v>13</v>
      </c>
      <c r="G52" s="7">
        <v>2500</v>
      </c>
      <c r="H52" s="26">
        <f t="shared" si="1"/>
        <v>10000</v>
      </c>
      <c r="I52" s="37">
        <f>SUM(H51:H52)</f>
        <v>11400</v>
      </c>
      <c r="J52" s="46"/>
    </row>
    <row r="53" spans="1:10" s="1" customFormat="1" ht="28.5" x14ac:dyDescent="0.2">
      <c r="A53" s="9" t="s">
        <v>57</v>
      </c>
      <c r="B53" s="8">
        <v>24</v>
      </c>
      <c r="C53" s="9" t="s">
        <v>63</v>
      </c>
      <c r="D53" s="61">
        <v>2</v>
      </c>
      <c r="E53" s="7">
        <v>60</v>
      </c>
      <c r="F53" s="7" t="s">
        <v>17</v>
      </c>
      <c r="G53" s="7">
        <v>25</v>
      </c>
      <c r="H53" s="26">
        <f t="shared" si="1"/>
        <v>1500</v>
      </c>
      <c r="I53" s="37"/>
      <c r="J53" s="46"/>
    </row>
    <row r="54" spans="1:10" s="1" customFormat="1" x14ac:dyDescent="0.2">
      <c r="A54" s="9" t="s">
        <v>57</v>
      </c>
      <c r="B54" s="8">
        <v>24</v>
      </c>
      <c r="C54" s="9" t="s">
        <v>64</v>
      </c>
      <c r="D54" s="61">
        <v>2</v>
      </c>
      <c r="E54" s="7">
        <v>380</v>
      </c>
      <c r="F54" s="7" t="s">
        <v>17</v>
      </c>
      <c r="G54" s="7">
        <v>35</v>
      </c>
      <c r="H54" s="26">
        <f t="shared" si="1"/>
        <v>13300</v>
      </c>
      <c r="I54" s="37">
        <f>SUM(H53:H54)</f>
        <v>14800</v>
      </c>
      <c r="J54" s="46"/>
    </row>
    <row r="55" spans="1:10" s="1" customFormat="1" x14ac:dyDescent="0.2">
      <c r="A55" s="9" t="s">
        <v>57</v>
      </c>
      <c r="B55" s="8">
        <v>25</v>
      </c>
      <c r="C55" s="9" t="s">
        <v>65</v>
      </c>
      <c r="D55" s="61">
        <v>2</v>
      </c>
      <c r="E55" s="7">
        <v>132</v>
      </c>
      <c r="F55" s="7" t="s">
        <v>17</v>
      </c>
      <c r="G55" s="7">
        <v>90</v>
      </c>
      <c r="H55" s="26">
        <f t="shared" si="1"/>
        <v>11880</v>
      </c>
      <c r="I55" s="37"/>
      <c r="J55" s="46"/>
    </row>
    <row r="56" spans="1:10" s="1" customFormat="1" x14ac:dyDescent="0.2">
      <c r="A56" s="9" t="s">
        <v>57</v>
      </c>
      <c r="B56" s="8">
        <v>25</v>
      </c>
      <c r="C56" s="9" t="s">
        <v>66</v>
      </c>
      <c r="D56" s="61">
        <v>2</v>
      </c>
      <c r="E56" s="7">
        <v>2</v>
      </c>
      <c r="F56" s="7" t="s">
        <v>13</v>
      </c>
      <c r="G56" s="7">
        <v>800</v>
      </c>
      <c r="H56" s="26">
        <f t="shared" si="1"/>
        <v>1600</v>
      </c>
      <c r="I56" s="37">
        <f>SUM(H55:H56)</f>
        <v>13480</v>
      </c>
      <c r="J56" s="46"/>
    </row>
    <row r="57" spans="1:10" s="1" customFormat="1" x14ac:dyDescent="0.2">
      <c r="A57" s="9" t="s">
        <v>57</v>
      </c>
      <c r="B57" s="8">
        <v>26</v>
      </c>
      <c r="C57" s="9" t="s">
        <v>67</v>
      </c>
      <c r="D57" s="61">
        <v>2</v>
      </c>
      <c r="E57" s="7">
        <v>2</v>
      </c>
      <c r="F57" s="7" t="s">
        <v>13</v>
      </c>
      <c r="G57" s="7">
        <v>250</v>
      </c>
      <c r="H57" s="26">
        <f t="shared" si="1"/>
        <v>500</v>
      </c>
      <c r="I57" s="37"/>
      <c r="J57" s="46"/>
    </row>
    <row r="58" spans="1:10" s="1" customFormat="1" x14ac:dyDescent="0.2">
      <c r="A58" s="9" t="s">
        <v>57</v>
      </c>
      <c r="B58" s="8">
        <v>27</v>
      </c>
      <c r="C58" s="9" t="s">
        <v>68</v>
      </c>
      <c r="D58" s="61">
        <v>1</v>
      </c>
      <c r="E58" s="7">
        <v>1</v>
      </c>
      <c r="F58" s="7" t="s">
        <v>33</v>
      </c>
      <c r="G58" s="7">
        <v>150</v>
      </c>
      <c r="H58" s="26">
        <v>8000</v>
      </c>
      <c r="I58" s="37"/>
      <c r="J58" s="46"/>
    </row>
    <row r="59" spans="1:10" s="1" customFormat="1" x14ac:dyDescent="0.2">
      <c r="A59" s="9" t="s">
        <v>57</v>
      </c>
      <c r="B59" s="8">
        <v>27</v>
      </c>
      <c r="C59" s="9" t="s">
        <v>199</v>
      </c>
      <c r="D59" s="61">
        <v>1</v>
      </c>
      <c r="E59" s="7">
        <v>830</v>
      </c>
      <c r="F59" s="7" t="s">
        <v>17</v>
      </c>
      <c r="G59" s="7">
        <v>11</v>
      </c>
      <c r="H59" s="26">
        <f t="shared" si="1"/>
        <v>9130</v>
      </c>
      <c r="I59" s="37">
        <f>SUM(H58:H59)</f>
        <v>17130</v>
      </c>
      <c r="J59" s="46"/>
    </row>
    <row r="60" spans="1:10" s="1" customFormat="1" x14ac:dyDescent="0.2">
      <c r="A60" s="9" t="s">
        <v>57</v>
      </c>
      <c r="B60" s="8">
        <v>28</v>
      </c>
      <c r="C60" s="9" t="s">
        <v>79</v>
      </c>
      <c r="D60" s="61">
        <v>3</v>
      </c>
      <c r="E60" s="7">
        <v>830</v>
      </c>
      <c r="F60" s="7" t="s">
        <v>17</v>
      </c>
      <c r="G60" s="7">
        <v>5</v>
      </c>
      <c r="H60" s="26">
        <f t="shared" si="1"/>
        <v>4150</v>
      </c>
      <c r="I60" s="37"/>
      <c r="J60" s="46"/>
    </row>
    <row r="61" spans="1:10" s="1" customFormat="1" x14ac:dyDescent="0.2">
      <c r="A61" s="9" t="s">
        <v>57</v>
      </c>
      <c r="B61" s="8">
        <v>29</v>
      </c>
      <c r="C61" s="9" t="s">
        <v>69</v>
      </c>
      <c r="D61" s="61">
        <v>2</v>
      </c>
      <c r="E61" s="7">
        <v>1</v>
      </c>
      <c r="F61" s="7" t="s">
        <v>33</v>
      </c>
      <c r="G61" s="7">
        <v>2500</v>
      </c>
      <c r="H61" s="26">
        <f t="shared" si="1"/>
        <v>2500</v>
      </c>
      <c r="I61" s="37"/>
      <c r="J61" s="46"/>
    </row>
    <row r="62" spans="1:10" s="1" customFormat="1" x14ac:dyDescent="0.2">
      <c r="A62" s="9" t="s">
        <v>57</v>
      </c>
      <c r="B62" s="8">
        <v>29</v>
      </c>
      <c r="C62" s="9" t="s">
        <v>70</v>
      </c>
      <c r="D62" s="61">
        <v>2</v>
      </c>
      <c r="E62" s="7">
        <v>1</v>
      </c>
      <c r="F62" s="7" t="s">
        <v>33</v>
      </c>
      <c r="G62" s="7">
        <v>150</v>
      </c>
      <c r="H62" s="26">
        <f t="shared" si="1"/>
        <v>150</v>
      </c>
      <c r="I62" s="37">
        <f>SUM(H61:H62)</f>
        <v>2650</v>
      </c>
      <c r="J62" s="46"/>
    </row>
    <row r="63" spans="1:10" s="1" customFormat="1" x14ac:dyDescent="0.2">
      <c r="A63" s="9" t="s">
        <v>57</v>
      </c>
      <c r="B63" s="8">
        <v>30</v>
      </c>
      <c r="C63" s="9" t="s">
        <v>71</v>
      </c>
      <c r="D63" s="61">
        <v>1</v>
      </c>
      <c r="E63" s="7">
        <v>1</v>
      </c>
      <c r="F63" s="7" t="s">
        <v>33</v>
      </c>
      <c r="G63" s="7">
        <v>30000</v>
      </c>
      <c r="H63" s="26">
        <f t="shared" si="1"/>
        <v>30000</v>
      </c>
      <c r="I63" s="37"/>
      <c r="J63" s="46"/>
    </row>
    <row r="64" spans="1:10" s="1" customFormat="1" ht="15" thickBot="1" x14ac:dyDescent="0.25">
      <c r="A64" s="18" t="s">
        <v>57</v>
      </c>
      <c r="B64" s="17">
        <v>30</v>
      </c>
      <c r="C64" s="19" t="s">
        <v>72</v>
      </c>
      <c r="D64" s="62">
        <v>1</v>
      </c>
      <c r="E64" s="20">
        <v>1</v>
      </c>
      <c r="F64" s="20" t="s">
        <v>13</v>
      </c>
      <c r="G64" s="20" t="s">
        <v>49</v>
      </c>
      <c r="H64" s="30" t="s">
        <v>49</v>
      </c>
      <c r="I64" s="38">
        <f>SUM(H63:H64)</f>
        <v>30000</v>
      </c>
      <c r="J64" s="47">
        <f>SUM(H48:H64)</f>
        <v>107710</v>
      </c>
    </row>
    <row r="65" spans="1:10" s="1" customFormat="1" x14ac:dyDescent="0.2">
      <c r="A65" s="15"/>
      <c r="B65" s="14"/>
      <c r="C65" s="15"/>
      <c r="D65" s="66"/>
      <c r="E65" s="13"/>
      <c r="F65" s="13"/>
      <c r="G65" s="13"/>
      <c r="H65" s="28">
        <f t="shared" si="1"/>
        <v>0</v>
      </c>
      <c r="I65" s="40"/>
      <c r="J65" s="48"/>
    </row>
    <row r="66" spans="1:10" s="1" customFormat="1" ht="28.5" x14ac:dyDescent="0.2">
      <c r="A66" s="9" t="s">
        <v>73</v>
      </c>
      <c r="B66" s="8">
        <v>31</v>
      </c>
      <c r="C66" s="9" t="s">
        <v>74</v>
      </c>
      <c r="D66" s="61">
        <v>1</v>
      </c>
      <c r="E66" s="7">
        <v>1</v>
      </c>
      <c r="F66" s="7" t="s">
        <v>33</v>
      </c>
      <c r="G66" s="7">
        <v>4000</v>
      </c>
      <c r="H66" s="26">
        <f t="shared" si="1"/>
        <v>4000</v>
      </c>
      <c r="I66" s="37"/>
      <c r="J66" s="46"/>
    </row>
    <row r="67" spans="1:10" s="1" customFormat="1" x14ac:dyDescent="0.2">
      <c r="A67" s="9" t="s">
        <v>73</v>
      </c>
      <c r="B67" s="8">
        <v>31</v>
      </c>
      <c r="C67" s="9" t="s">
        <v>47</v>
      </c>
      <c r="D67" s="61">
        <v>1</v>
      </c>
      <c r="E67" s="7">
        <v>2</v>
      </c>
      <c r="F67" s="7" t="s">
        <v>13</v>
      </c>
      <c r="G67" s="7">
        <v>1500</v>
      </c>
      <c r="H67" s="26">
        <f t="shared" si="1"/>
        <v>3000</v>
      </c>
      <c r="I67" s="37"/>
      <c r="J67" s="46"/>
    </row>
    <row r="68" spans="1:10" s="1" customFormat="1" ht="28.5" x14ac:dyDescent="0.2">
      <c r="A68" s="9" t="s">
        <v>73</v>
      </c>
      <c r="B68" s="8">
        <v>31</v>
      </c>
      <c r="C68" s="9" t="s">
        <v>75</v>
      </c>
      <c r="D68" s="61">
        <v>1</v>
      </c>
      <c r="E68" s="7">
        <v>1</v>
      </c>
      <c r="F68" s="7" t="s">
        <v>33</v>
      </c>
      <c r="G68" s="7">
        <v>125000</v>
      </c>
      <c r="H68" s="26">
        <f t="shared" si="1"/>
        <v>125000</v>
      </c>
      <c r="I68" s="37"/>
      <c r="J68" s="46"/>
    </row>
    <row r="69" spans="1:10" s="1" customFormat="1" x14ac:dyDescent="0.2">
      <c r="A69" s="9" t="s">
        <v>73</v>
      </c>
      <c r="B69" s="8">
        <v>31</v>
      </c>
      <c r="C69" s="9" t="s">
        <v>178</v>
      </c>
      <c r="D69" s="61">
        <v>1</v>
      </c>
      <c r="E69" s="7">
        <v>4</v>
      </c>
      <c r="F69" s="7" t="s">
        <v>13</v>
      </c>
      <c r="G69" s="7">
        <v>1800</v>
      </c>
      <c r="H69" s="26">
        <f t="shared" si="1"/>
        <v>7200</v>
      </c>
      <c r="I69" s="37"/>
      <c r="J69" s="46"/>
    </row>
    <row r="70" spans="1:10" s="1" customFormat="1" x14ac:dyDescent="0.2">
      <c r="A70" s="9" t="s">
        <v>73</v>
      </c>
      <c r="B70" s="8">
        <v>31</v>
      </c>
      <c r="C70" s="9" t="s">
        <v>76</v>
      </c>
      <c r="D70" s="61">
        <v>1</v>
      </c>
      <c r="E70" s="7">
        <v>22</v>
      </c>
      <c r="F70" s="7" t="s">
        <v>13</v>
      </c>
      <c r="G70" s="7">
        <v>30</v>
      </c>
      <c r="H70" s="26">
        <f t="shared" ref="H70:H131" si="4">PRODUCT(E70:G70)</f>
        <v>660</v>
      </c>
      <c r="I70" s="37">
        <f>SUM(H66:H70)</f>
        <v>139860</v>
      </c>
      <c r="J70" s="46"/>
    </row>
    <row r="71" spans="1:10" s="1" customFormat="1" x14ac:dyDescent="0.2">
      <c r="A71" s="9" t="s">
        <v>73</v>
      </c>
      <c r="B71" s="8">
        <v>32</v>
      </c>
      <c r="C71" s="9" t="s">
        <v>77</v>
      </c>
      <c r="D71" s="61">
        <v>2</v>
      </c>
      <c r="E71" s="7">
        <v>70</v>
      </c>
      <c r="F71" s="7" t="s">
        <v>17</v>
      </c>
      <c r="G71" s="7">
        <v>8</v>
      </c>
      <c r="H71" s="26">
        <f t="shared" si="4"/>
        <v>560</v>
      </c>
      <c r="I71" s="37"/>
      <c r="J71" s="46"/>
    </row>
    <row r="72" spans="1:10" s="1" customFormat="1" x14ac:dyDescent="0.2">
      <c r="A72" s="9" t="s">
        <v>73</v>
      </c>
      <c r="B72" s="8">
        <v>33</v>
      </c>
      <c r="C72" s="9" t="s">
        <v>78</v>
      </c>
      <c r="D72" s="61">
        <v>2</v>
      </c>
      <c r="E72" s="7">
        <v>135</v>
      </c>
      <c r="F72" s="7" t="s">
        <v>44</v>
      </c>
      <c r="G72" s="7">
        <v>32</v>
      </c>
      <c r="H72" s="26">
        <f t="shared" si="4"/>
        <v>4320</v>
      </c>
      <c r="I72" s="37"/>
      <c r="J72" s="46"/>
    </row>
    <row r="73" spans="1:10" s="1" customFormat="1" x14ac:dyDescent="0.2">
      <c r="A73" s="9" t="s">
        <v>73</v>
      </c>
      <c r="B73" s="8">
        <v>34</v>
      </c>
      <c r="C73" s="9" t="s">
        <v>80</v>
      </c>
      <c r="D73" s="61">
        <v>2</v>
      </c>
      <c r="E73" s="7">
        <v>4600</v>
      </c>
      <c r="F73" s="7" t="s">
        <v>17</v>
      </c>
      <c r="G73" s="7">
        <v>3</v>
      </c>
      <c r="H73" s="26">
        <f t="shared" si="4"/>
        <v>13800</v>
      </c>
      <c r="I73" s="37"/>
      <c r="J73" s="46"/>
    </row>
    <row r="74" spans="1:10" s="1" customFormat="1" x14ac:dyDescent="0.2">
      <c r="A74" s="9" t="s">
        <v>73</v>
      </c>
      <c r="B74" s="8">
        <v>34</v>
      </c>
      <c r="C74" s="9" t="s">
        <v>81</v>
      </c>
      <c r="D74" s="61">
        <v>1</v>
      </c>
      <c r="E74" s="7">
        <v>1</v>
      </c>
      <c r="F74" s="7" t="s">
        <v>33</v>
      </c>
      <c r="G74" s="7">
        <v>800</v>
      </c>
      <c r="H74" s="26">
        <f t="shared" si="4"/>
        <v>800</v>
      </c>
      <c r="I74" s="37"/>
      <c r="J74" s="46"/>
    </row>
    <row r="75" spans="1:10" s="1" customFormat="1" x14ac:dyDescent="0.2">
      <c r="A75" s="9" t="s">
        <v>73</v>
      </c>
      <c r="B75" s="8">
        <v>34</v>
      </c>
      <c r="C75" s="9" t="s">
        <v>82</v>
      </c>
      <c r="D75" s="61">
        <v>2</v>
      </c>
      <c r="E75" s="7">
        <v>4600</v>
      </c>
      <c r="F75" s="7" t="s">
        <v>17</v>
      </c>
      <c r="G75" s="7">
        <v>14</v>
      </c>
      <c r="H75" s="26">
        <f t="shared" si="4"/>
        <v>64400</v>
      </c>
      <c r="I75" s="37"/>
      <c r="J75" s="46"/>
    </row>
    <row r="76" spans="1:10" s="1" customFormat="1" ht="28.5" x14ac:dyDescent="0.2">
      <c r="A76" s="9" t="s">
        <v>73</v>
      </c>
      <c r="B76" s="8">
        <v>34</v>
      </c>
      <c r="C76" s="9" t="s">
        <v>83</v>
      </c>
      <c r="D76" s="61">
        <v>2</v>
      </c>
      <c r="E76" s="7">
        <v>10800</v>
      </c>
      <c r="F76" s="7" t="s">
        <v>17</v>
      </c>
      <c r="G76" s="7">
        <v>8</v>
      </c>
      <c r="H76" s="26">
        <f t="shared" si="4"/>
        <v>86400</v>
      </c>
      <c r="I76" s="37">
        <f>SUM(H72:H76)</f>
        <v>169720</v>
      </c>
      <c r="J76" s="46"/>
    </row>
    <row r="77" spans="1:10" s="1" customFormat="1" x14ac:dyDescent="0.2">
      <c r="A77" s="9" t="s">
        <v>73</v>
      </c>
      <c r="B77" s="8">
        <v>35</v>
      </c>
      <c r="C77" s="9" t="s">
        <v>84</v>
      </c>
      <c r="D77" s="61">
        <v>2</v>
      </c>
      <c r="E77" s="7">
        <v>192</v>
      </c>
      <c r="F77" s="7" t="s">
        <v>17</v>
      </c>
      <c r="G77" s="7">
        <v>75</v>
      </c>
      <c r="H77" s="26">
        <f t="shared" si="4"/>
        <v>14400</v>
      </c>
      <c r="I77" s="37"/>
      <c r="J77" s="46"/>
    </row>
    <row r="78" spans="1:10" s="1" customFormat="1" ht="28.5" x14ac:dyDescent="0.2">
      <c r="A78" s="9" t="s">
        <v>73</v>
      </c>
      <c r="B78" s="8">
        <v>35</v>
      </c>
      <c r="C78" s="9" t="s">
        <v>85</v>
      </c>
      <c r="D78" s="61">
        <v>2</v>
      </c>
      <c r="E78" s="7">
        <v>24</v>
      </c>
      <c r="F78" s="7" t="s">
        <v>30</v>
      </c>
      <c r="G78" s="7">
        <v>200</v>
      </c>
      <c r="H78" s="26">
        <f t="shared" si="4"/>
        <v>4800</v>
      </c>
      <c r="I78" s="37">
        <f>SUM(H77:H78)</f>
        <v>19200</v>
      </c>
      <c r="J78" s="46"/>
    </row>
    <row r="79" spans="1:10" s="1" customFormat="1" x14ac:dyDescent="0.2">
      <c r="A79" s="9" t="s">
        <v>73</v>
      </c>
      <c r="B79" s="8">
        <v>36</v>
      </c>
      <c r="C79" s="9" t="s">
        <v>86</v>
      </c>
      <c r="D79" s="61">
        <v>3</v>
      </c>
      <c r="E79" s="7">
        <v>180</v>
      </c>
      <c r="F79" s="7" t="s">
        <v>30</v>
      </c>
      <c r="G79" s="7">
        <v>20</v>
      </c>
      <c r="H79" s="26">
        <f t="shared" si="4"/>
        <v>3600</v>
      </c>
      <c r="I79" s="37"/>
      <c r="J79" s="46"/>
    </row>
    <row r="80" spans="1:10" s="1" customFormat="1" x14ac:dyDescent="0.2">
      <c r="A80" s="9" t="s">
        <v>73</v>
      </c>
      <c r="B80" s="8">
        <v>36</v>
      </c>
      <c r="C80" s="9" t="s">
        <v>87</v>
      </c>
      <c r="D80" s="61">
        <v>3</v>
      </c>
      <c r="E80" s="7">
        <v>360</v>
      </c>
      <c r="F80" s="7" t="s">
        <v>13</v>
      </c>
      <c r="G80" s="7">
        <v>10</v>
      </c>
      <c r="H80" s="26">
        <f t="shared" si="4"/>
        <v>3600</v>
      </c>
      <c r="I80" s="37"/>
      <c r="J80" s="46"/>
    </row>
    <row r="81" spans="1:10" s="1" customFormat="1" ht="28.5" x14ac:dyDescent="0.2">
      <c r="A81" s="9" t="s">
        <v>73</v>
      </c>
      <c r="B81" s="8">
        <v>36</v>
      </c>
      <c r="C81" s="9" t="s">
        <v>88</v>
      </c>
      <c r="D81" s="61">
        <v>3</v>
      </c>
      <c r="E81" s="7">
        <v>10</v>
      </c>
      <c r="F81" s="7" t="s">
        <v>13</v>
      </c>
      <c r="G81" s="7">
        <v>500</v>
      </c>
      <c r="H81" s="26">
        <f t="shared" si="4"/>
        <v>5000</v>
      </c>
      <c r="I81" s="37">
        <f>SUM(H79:H81)</f>
        <v>12200</v>
      </c>
      <c r="J81" s="46"/>
    </row>
    <row r="82" spans="1:10" s="1" customFormat="1" ht="28.5" x14ac:dyDescent="0.2">
      <c r="A82" s="9" t="s">
        <v>73</v>
      </c>
      <c r="B82" s="8">
        <v>37</v>
      </c>
      <c r="C82" s="10" t="s">
        <v>89</v>
      </c>
      <c r="D82" s="61">
        <v>2</v>
      </c>
      <c r="E82" s="11">
        <v>1</v>
      </c>
      <c r="F82" s="11" t="s">
        <v>13</v>
      </c>
      <c r="G82" s="11" t="s">
        <v>49</v>
      </c>
      <c r="H82" s="29" t="s">
        <v>49</v>
      </c>
      <c r="I82" s="37"/>
      <c r="J82" s="46"/>
    </row>
    <row r="83" spans="1:10" s="1" customFormat="1" x14ac:dyDescent="0.2">
      <c r="A83" s="9" t="s">
        <v>73</v>
      </c>
      <c r="B83" s="8">
        <v>38</v>
      </c>
      <c r="C83" s="9" t="s">
        <v>90</v>
      </c>
      <c r="D83" s="61">
        <v>2</v>
      </c>
      <c r="E83" s="7">
        <v>1664</v>
      </c>
      <c r="F83" s="7" t="s">
        <v>17</v>
      </c>
      <c r="G83" s="7">
        <v>6</v>
      </c>
      <c r="H83" s="26">
        <f t="shared" si="4"/>
        <v>9984</v>
      </c>
      <c r="I83" s="37"/>
      <c r="J83" s="46"/>
    </row>
    <row r="84" spans="1:10" s="1" customFormat="1" x14ac:dyDescent="0.2">
      <c r="A84" s="9" t="s">
        <v>73</v>
      </c>
      <c r="B84" s="8">
        <v>38</v>
      </c>
      <c r="C84" s="9" t="s">
        <v>91</v>
      </c>
      <c r="D84" s="61">
        <v>2</v>
      </c>
      <c r="E84" s="7">
        <v>1</v>
      </c>
      <c r="F84" s="7" t="s">
        <v>33</v>
      </c>
      <c r="G84" s="7">
        <v>800</v>
      </c>
      <c r="H84" s="26">
        <f t="shared" si="4"/>
        <v>800</v>
      </c>
      <c r="I84" s="37">
        <f>SUM(H83:H84)</f>
        <v>10784</v>
      </c>
      <c r="J84" s="46"/>
    </row>
    <row r="85" spans="1:10" s="1" customFormat="1" x14ac:dyDescent="0.2">
      <c r="A85" s="9" t="s">
        <v>73</v>
      </c>
      <c r="B85" s="8">
        <v>39</v>
      </c>
      <c r="C85" s="10" t="s">
        <v>92</v>
      </c>
      <c r="D85" s="61">
        <v>1</v>
      </c>
      <c r="E85" s="11" t="s">
        <v>93</v>
      </c>
      <c r="F85" s="11"/>
      <c r="G85" s="11" t="s">
        <v>49</v>
      </c>
      <c r="H85" s="29" t="s">
        <v>49</v>
      </c>
      <c r="I85" s="37"/>
      <c r="J85" s="46"/>
    </row>
    <row r="86" spans="1:10" s="1" customFormat="1" ht="28.5" x14ac:dyDescent="0.2">
      <c r="A86" s="9" t="s">
        <v>73</v>
      </c>
      <c r="B86" s="8">
        <v>40</v>
      </c>
      <c r="C86" s="9" t="s">
        <v>94</v>
      </c>
      <c r="D86" s="61">
        <v>3</v>
      </c>
      <c r="E86" s="7">
        <v>1</v>
      </c>
      <c r="F86" s="7" t="s">
        <v>33</v>
      </c>
      <c r="G86" s="7">
        <v>1500</v>
      </c>
      <c r="H86" s="26">
        <f t="shared" si="4"/>
        <v>1500</v>
      </c>
      <c r="I86" s="37"/>
      <c r="J86" s="46"/>
    </row>
    <row r="87" spans="1:10" s="1" customFormat="1" ht="28.5" x14ac:dyDescent="0.2">
      <c r="A87" s="9" t="s">
        <v>73</v>
      </c>
      <c r="B87" s="8">
        <v>41</v>
      </c>
      <c r="C87" s="9" t="s">
        <v>95</v>
      </c>
      <c r="D87" s="61">
        <v>2</v>
      </c>
      <c r="E87" s="7">
        <v>17</v>
      </c>
      <c r="F87" s="7" t="s">
        <v>13</v>
      </c>
      <c r="G87" s="7">
        <v>500</v>
      </c>
      <c r="H87" s="26">
        <f t="shared" si="4"/>
        <v>8500</v>
      </c>
      <c r="I87" s="37"/>
      <c r="J87" s="46"/>
    </row>
    <row r="88" spans="1:10" s="1" customFormat="1" x14ac:dyDescent="0.2">
      <c r="A88" s="9" t="s">
        <v>73</v>
      </c>
      <c r="B88" s="8">
        <v>42</v>
      </c>
      <c r="C88" s="9" t="s">
        <v>96</v>
      </c>
      <c r="D88" s="61">
        <v>2</v>
      </c>
      <c r="E88" s="7">
        <v>1600</v>
      </c>
      <c r="F88" s="7" t="s">
        <v>17</v>
      </c>
      <c r="G88" s="7">
        <v>6</v>
      </c>
      <c r="H88" s="26">
        <f t="shared" si="4"/>
        <v>9600</v>
      </c>
      <c r="I88" s="37"/>
      <c r="J88" s="46"/>
    </row>
    <row r="89" spans="1:10" s="1" customFormat="1" x14ac:dyDescent="0.2">
      <c r="A89" s="9" t="s">
        <v>73</v>
      </c>
      <c r="B89" s="8">
        <v>43</v>
      </c>
      <c r="C89" s="9" t="s">
        <v>97</v>
      </c>
      <c r="D89" s="61">
        <v>1</v>
      </c>
      <c r="E89" s="7">
        <v>1</v>
      </c>
      <c r="F89" s="7" t="s">
        <v>33</v>
      </c>
      <c r="G89" s="7">
        <v>8500</v>
      </c>
      <c r="H89" s="26">
        <f t="shared" si="4"/>
        <v>8500</v>
      </c>
      <c r="I89" s="37"/>
      <c r="J89" s="46"/>
    </row>
    <row r="90" spans="1:10" s="1" customFormat="1" x14ac:dyDescent="0.2">
      <c r="A90" s="9" t="s">
        <v>73</v>
      </c>
      <c r="B90" s="8">
        <v>43</v>
      </c>
      <c r="C90" s="9" t="s">
        <v>98</v>
      </c>
      <c r="D90" s="61">
        <v>1</v>
      </c>
      <c r="E90" s="7">
        <v>1</v>
      </c>
      <c r="F90" s="7" t="s">
        <v>33</v>
      </c>
      <c r="G90" s="7">
        <v>10000</v>
      </c>
      <c r="H90" s="26">
        <f t="shared" si="4"/>
        <v>10000</v>
      </c>
      <c r="I90" s="37"/>
      <c r="J90" s="46"/>
    </row>
    <row r="91" spans="1:10" s="1" customFormat="1" x14ac:dyDescent="0.2">
      <c r="A91" s="9" t="s">
        <v>73</v>
      </c>
      <c r="B91" s="8">
        <v>43</v>
      </c>
      <c r="C91" s="10" t="s">
        <v>99</v>
      </c>
      <c r="D91" s="61">
        <v>1</v>
      </c>
      <c r="E91" s="11" t="s">
        <v>93</v>
      </c>
      <c r="F91" s="11"/>
      <c r="G91" s="11" t="s">
        <v>49</v>
      </c>
      <c r="H91" s="29" t="s">
        <v>49</v>
      </c>
      <c r="I91" s="37">
        <f>SUM(H89:H91)</f>
        <v>18500</v>
      </c>
      <c r="J91" s="46"/>
    </row>
    <row r="92" spans="1:10" s="1" customFormat="1" x14ac:dyDescent="0.2">
      <c r="A92" s="9" t="s">
        <v>73</v>
      </c>
      <c r="B92" s="8">
        <v>44</v>
      </c>
      <c r="C92" s="9" t="s">
        <v>100</v>
      </c>
      <c r="D92" s="61">
        <v>3</v>
      </c>
      <c r="E92" s="7">
        <v>2</v>
      </c>
      <c r="F92" s="7" t="s">
        <v>13</v>
      </c>
      <c r="G92" s="7">
        <v>60000</v>
      </c>
      <c r="H92" s="26">
        <f t="shared" si="4"/>
        <v>120000</v>
      </c>
      <c r="I92" s="37"/>
      <c r="J92" s="46"/>
    </row>
    <row r="93" spans="1:10" s="1" customFormat="1" x14ac:dyDescent="0.2">
      <c r="A93" s="9" t="s">
        <v>73</v>
      </c>
      <c r="B93" s="8">
        <v>45</v>
      </c>
      <c r="C93" s="9" t="s">
        <v>101</v>
      </c>
      <c r="D93" s="61">
        <v>3</v>
      </c>
      <c r="E93" s="7">
        <v>3000</v>
      </c>
      <c r="F93" s="7" t="s">
        <v>17</v>
      </c>
      <c r="G93" s="7">
        <v>2.5</v>
      </c>
      <c r="H93" s="26">
        <f t="shared" si="4"/>
        <v>7500</v>
      </c>
      <c r="I93" s="37"/>
      <c r="J93" s="46"/>
    </row>
    <row r="94" spans="1:10" s="1" customFormat="1" ht="15" thickBot="1" x14ac:dyDescent="0.25">
      <c r="A94" s="18" t="s">
        <v>73</v>
      </c>
      <c r="B94" s="17">
        <v>45</v>
      </c>
      <c r="C94" s="18" t="s">
        <v>102</v>
      </c>
      <c r="D94" s="62"/>
      <c r="E94" s="16">
        <v>8000</v>
      </c>
      <c r="F94" s="16" t="s">
        <v>17</v>
      </c>
      <c r="G94" s="16">
        <v>10</v>
      </c>
      <c r="H94" s="27">
        <f t="shared" si="4"/>
        <v>80000</v>
      </c>
      <c r="I94" s="38">
        <f>SUM(H93:H94)</f>
        <v>87500</v>
      </c>
      <c r="J94" s="47">
        <f>SUM(H66:H94)</f>
        <v>597924</v>
      </c>
    </row>
    <row r="95" spans="1:10" s="1" customFormat="1" x14ac:dyDescent="0.2">
      <c r="A95" s="15"/>
      <c r="B95" s="14"/>
      <c r="C95" s="15"/>
      <c r="D95" s="66"/>
      <c r="E95" s="13"/>
      <c r="F95" s="13"/>
      <c r="G95" s="13"/>
      <c r="H95" s="28">
        <f t="shared" si="4"/>
        <v>0</v>
      </c>
      <c r="I95" s="40"/>
      <c r="J95" s="48"/>
    </row>
    <row r="96" spans="1:10" s="1" customFormat="1" x14ac:dyDescent="0.2">
      <c r="A96" s="9" t="s">
        <v>103</v>
      </c>
      <c r="B96" s="8">
        <v>46</v>
      </c>
      <c r="C96" s="9" t="s">
        <v>104</v>
      </c>
      <c r="D96" s="61">
        <v>2</v>
      </c>
      <c r="E96" s="7">
        <v>144</v>
      </c>
      <c r="F96" s="7" t="s">
        <v>17</v>
      </c>
      <c r="G96" s="7">
        <v>8</v>
      </c>
      <c r="H96" s="26">
        <f t="shared" si="4"/>
        <v>1152</v>
      </c>
      <c r="I96" s="37"/>
      <c r="J96" s="46"/>
    </row>
    <row r="97" spans="1:10" s="1" customFormat="1" x14ac:dyDescent="0.2">
      <c r="A97" s="9" t="s">
        <v>103</v>
      </c>
      <c r="B97" s="8">
        <v>46</v>
      </c>
      <c r="C97" s="9" t="s">
        <v>105</v>
      </c>
      <c r="D97" s="61">
        <v>2</v>
      </c>
      <c r="E97" s="7">
        <v>23</v>
      </c>
      <c r="F97" s="7" t="s">
        <v>13</v>
      </c>
      <c r="G97" s="7">
        <v>500</v>
      </c>
      <c r="H97" s="26">
        <f t="shared" si="4"/>
        <v>11500</v>
      </c>
      <c r="I97" s="37"/>
      <c r="J97" s="46"/>
    </row>
    <row r="98" spans="1:10" s="1" customFormat="1" x14ac:dyDescent="0.2">
      <c r="A98" s="9" t="s">
        <v>103</v>
      </c>
      <c r="B98" s="8">
        <v>46</v>
      </c>
      <c r="C98" s="9" t="s">
        <v>106</v>
      </c>
      <c r="D98" s="61">
        <v>2</v>
      </c>
      <c r="E98" s="7">
        <v>1</v>
      </c>
      <c r="F98" s="7" t="s">
        <v>33</v>
      </c>
      <c r="G98" s="7">
        <v>25000</v>
      </c>
      <c r="H98" s="26">
        <f t="shared" si="4"/>
        <v>25000</v>
      </c>
      <c r="I98" s="37">
        <f>SUM(H96:H98)</f>
        <v>37652</v>
      </c>
      <c r="J98" s="46"/>
    </row>
    <row r="99" spans="1:10" s="1" customFormat="1" x14ac:dyDescent="0.2">
      <c r="A99" s="9" t="s">
        <v>103</v>
      </c>
      <c r="B99" s="8">
        <v>47</v>
      </c>
      <c r="C99" s="9" t="s">
        <v>107</v>
      </c>
      <c r="D99" s="61">
        <v>2</v>
      </c>
      <c r="E99" s="7">
        <v>1</v>
      </c>
      <c r="F99" s="7" t="s">
        <v>33</v>
      </c>
      <c r="G99" s="7">
        <v>2500</v>
      </c>
      <c r="H99" s="26">
        <f t="shared" si="4"/>
        <v>2500</v>
      </c>
      <c r="I99" s="37"/>
      <c r="J99" s="46"/>
    </row>
    <row r="100" spans="1:10" s="1" customFormat="1" ht="28.5" x14ac:dyDescent="0.2">
      <c r="A100" s="9" t="s">
        <v>103</v>
      </c>
      <c r="B100" s="8">
        <v>47</v>
      </c>
      <c r="C100" s="9" t="s">
        <v>115</v>
      </c>
      <c r="D100" s="61">
        <v>1</v>
      </c>
      <c r="E100" s="7">
        <v>1</v>
      </c>
      <c r="F100" s="7" t="s">
        <v>33</v>
      </c>
      <c r="G100" s="7">
        <v>2500</v>
      </c>
      <c r="H100" s="26">
        <f t="shared" ref="H100" si="5">PRODUCT(E100:G100)</f>
        <v>2500</v>
      </c>
      <c r="I100" s="37">
        <f>SUM(H99:H100)</f>
        <v>5000</v>
      </c>
      <c r="J100" s="46"/>
    </row>
    <row r="101" spans="1:10" s="1" customFormat="1" ht="28.5" x14ac:dyDescent="0.2">
      <c r="A101" s="9" t="s">
        <v>103</v>
      </c>
      <c r="B101" s="8">
        <v>48</v>
      </c>
      <c r="C101" s="9" t="s">
        <v>108</v>
      </c>
      <c r="D101" s="61">
        <v>3</v>
      </c>
      <c r="E101" s="7">
        <v>1</v>
      </c>
      <c r="F101" s="7" t="s">
        <v>33</v>
      </c>
      <c r="G101" s="7">
        <v>4500</v>
      </c>
      <c r="H101" s="26">
        <f t="shared" si="4"/>
        <v>4500</v>
      </c>
      <c r="I101" s="37"/>
      <c r="J101" s="46"/>
    </row>
    <row r="102" spans="1:10" s="1" customFormat="1" x14ac:dyDescent="0.2">
      <c r="A102" s="9" t="s">
        <v>103</v>
      </c>
      <c r="B102" s="8">
        <v>49</v>
      </c>
      <c r="C102" s="9" t="s">
        <v>109</v>
      </c>
      <c r="D102" s="61">
        <v>1</v>
      </c>
      <c r="E102" s="7">
        <v>185</v>
      </c>
      <c r="F102" s="7" t="s">
        <v>17</v>
      </c>
      <c r="G102" s="7">
        <v>75</v>
      </c>
      <c r="H102" s="26">
        <f t="shared" si="4"/>
        <v>13875</v>
      </c>
      <c r="I102" s="37"/>
      <c r="J102" s="46"/>
    </row>
    <row r="103" spans="1:10" s="1" customFormat="1" x14ac:dyDescent="0.2">
      <c r="A103" s="9" t="s">
        <v>103</v>
      </c>
      <c r="B103" s="8">
        <v>50</v>
      </c>
      <c r="C103" s="10" t="s">
        <v>110</v>
      </c>
      <c r="D103" s="61">
        <v>3</v>
      </c>
      <c r="E103" s="11">
        <v>18570</v>
      </c>
      <c r="F103" s="11" t="s">
        <v>17</v>
      </c>
      <c r="G103" s="11" t="s">
        <v>49</v>
      </c>
      <c r="H103" s="29" t="s">
        <v>49</v>
      </c>
      <c r="I103" s="37" t="str">
        <f>H103</f>
        <v>TBD</v>
      </c>
      <c r="J103" s="46"/>
    </row>
    <row r="104" spans="1:10" s="1" customFormat="1" ht="28.5" x14ac:dyDescent="0.2">
      <c r="A104" s="9" t="s">
        <v>103</v>
      </c>
      <c r="B104" s="8">
        <v>51</v>
      </c>
      <c r="C104" s="9" t="s">
        <v>111</v>
      </c>
      <c r="D104" s="61">
        <v>1</v>
      </c>
      <c r="E104" s="7">
        <v>10</v>
      </c>
      <c r="F104" s="7" t="s">
        <v>13</v>
      </c>
      <c r="G104" s="7">
        <v>200</v>
      </c>
      <c r="H104" s="26">
        <f t="shared" si="4"/>
        <v>2000</v>
      </c>
      <c r="I104" s="37"/>
      <c r="J104" s="46"/>
    </row>
    <row r="105" spans="1:10" s="1" customFormat="1" x14ac:dyDescent="0.2">
      <c r="A105" s="9" t="s">
        <v>103</v>
      </c>
      <c r="B105" s="8">
        <v>51</v>
      </c>
      <c r="C105" s="9" t="s">
        <v>112</v>
      </c>
      <c r="D105" s="61">
        <v>1</v>
      </c>
      <c r="E105" s="7">
        <v>3</v>
      </c>
      <c r="F105" s="7" t="s">
        <v>13</v>
      </c>
      <c r="G105" s="7">
        <v>8500</v>
      </c>
      <c r="H105" s="26">
        <f t="shared" si="4"/>
        <v>25500</v>
      </c>
      <c r="I105" s="37">
        <f>SUM(H104:H105)</f>
        <v>27500</v>
      </c>
      <c r="J105" s="46"/>
    </row>
    <row r="106" spans="1:10" s="1" customFormat="1" x14ac:dyDescent="0.2">
      <c r="A106" s="9" t="s">
        <v>103</v>
      </c>
      <c r="B106" s="8">
        <v>52</v>
      </c>
      <c r="C106" s="9" t="s">
        <v>84</v>
      </c>
      <c r="D106" s="61">
        <v>1</v>
      </c>
      <c r="E106" s="7">
        <v>185</v>
      </c>
      <c r="F106" s="7" t="s">
        <v>17</v>
      </c>
      <c r="G106" s="7">
        <v>75</v>
      </c>
      <c r="H106" s="26">
        <f t="shared" si="4"/>
        <v>13875</v>
      </c>
      <c r="I106" s="37"/>
      <c r="J106" s="46"/>
    </row>
    <row r="107" spans="1:10" s="1" customFormat="1" x14ac:dyDescent="0.2">
      <c r="A107" s="9" t="s">
        <v>103</v>
      </c>
      <c r="B107" s="8">
        <v>52</v>
      </c>
      <c r="C107" s="9" t="s">
        <v>116</v>
      </c>
      <c r="D107" s="61">
        <v>1</v>
      </c>
      <c r="E107" s="7">
        <v>1968</v>
      </c>
      <c r="F107" s="7" t="s">
        <v>17</v>
      </c>
      <c r="G107" s="7">
        <v>4</v>
      </c>
      <c r="H107" s="26">
        <f t="shared" si="4"/>
        <v>7872</v>
      </c>
      <c r="I107" s="37"/>
      <c r="J107" s="46"/>
    </row>
    <row r="108" spans="1:10" s="1" customFormat="1" x14ac:dyDescent="0.2">
      <c r="A108" s="9" t="s">
        <v>103</v>
      </c>
      <c r="B108" s="8">
        <v>52</v>
      </c>
      <c r="C108" s="9" t="s">
        <v>117</v>
      </c>
      <c r="D108" s="61">
        <v>2</v>
      </c>
      <c r="E108" s="7">
        <v>7800</v>
      </c>
      <c r="F108" s="7" t="s">
        <v>17</v>
      </c>
      <c r="G108" s="7">
        <v>14</v>
      </c>
      <c r="H108" s="26">
        <f t="shared" si="4"/>
        <v>109200</v>
      </c>
      <c r="I108" s="37">
        <f>SUM(H106:H108)</f>
        <v>130947</v>
      </c>
      <c r="J108" s="46"/>
    </row>
    <row r="109" spans="1:10" s="1" customFormat="1" x14ac:dyDescent="0.2">
      <c r="A109" s="9" t="s">
        <v>103</v>
      </c>
      <c r="B109" s="8">
        <v>53</v>
      </c>
      <c r="C109" s="9" t="s">
        <v>118</v>
      </c>
      <c r="D109" s="61">
        <v>3</v>
      </c>
      <c r="E109" s="7">
        <v>448</v>
      </c>
      <c r="F109" s="7" t="s">
        <v>30</v>
      </c>
      <c r="G109" s="7">
        <v>4</v>
      </c>
      <c r="H109" s="26">
        <f t="shared" si="4"/>
        <v>1792</v>
      </c>
      <c r="I109" s="37"/>
      <c r="J109" s="46"/>
    </row>
    <row r="110" spans="1:10" s="1" customFormat="1" x14ac:dyDescent="0.2">
      <c r="A110" s="9" t="s">
        <v>103</v>
      </c>
      <c r="B110" s="8">
        <v>53</v>
      </c>
      <c r="C110" s="9" t="s">
        <v>119</v>
      </c>
      <c r="D110" s="61">
        <v>3</v>
      </c>
      <c r="E110" s="7">
        <v>15</v>
      </c>
      <c r="F110" s="7" t="s">
        <v>13</v>
      </c>
      <c r="G110" s="7">
        <v>150</v>
      </c>
      <c r="H110" s="26">
        <f t="shared" si="4"/>
        <v>2250</v>
      </c>
      <c r="I110" s="37"/>
      <c r="J110" s="46"/>
    </row>
    <row r="111" spans="1:10" s="1" customFormat="1" x14ac:dyDescent="0.2">
      <c r="A111" s="9" t="s">
        <v>103</v>
      </c>
      <c r="B111" s="8">
        <v>54</v>
      </c>
      <c r="C111" s="9" t="s">
        <v>121</v>
      </c>
      <c r="D111" s="61">
        <v>1</v>
      </c>
      <c r="E111" s="7">
        <v>160</v>
      </c>
      <c r="F111" s="7" t="s">
        <v>30</v>
      </c>
      <c r="G111" s="7">
        <v>5</v>
      </c>
      <c r="H111" s="26">
        <f t="shared" si="4"/>
        <v>800</v>
      </c>
      <c r="I111" s="37"/>
      <c r="J111" s="46"/>
    </row>
    <row r="112" spans="1:10" s="1" customFormat="1" x14ac:dyDescent="0.2">
      <c r="A112" s="9" t="s">
        <v>103</v>
      </c>
      <c r="B112" s="8">
        <v>54</v>
      </c>
      <c r="C112" s="9" t="s">
        <v>122</v>
      </c>
      <c r="D112" s="61">
        <v>2</v>
      </c>
      <c r="E112" s="7">
        <v>7400</v>
      </c>
      <c r="F112" s="7" t="s">
        <v>17</v>
      </c>
      <c r="G112" s="7">
        <v>2</v>
      </c>
      <c r="H112" s="26">
        <f t="shared" si="4"/>
        <v>14800</v>
      </c>
      <c r="I112" s="37">
        <f>SUM(H111:H112)</f>
        <v>15600</v>
      </c>
      <c r="J112" s="46"/>
    </row>
    <row r="113" spans="1:10" s="1" customFormat="1" x14ac:dyDescent="0.2">
      <c r="A113" s="9" t="s">
        <v>103</v>
      </c>
      <c r="B113" s="8">
        <v>55</v>
      </c>
      <c r="C113" s="9" t="s">
        <v>123</v>
      </c>
      <c r="D113" s="61"/>
      <c r="E113" s="7">
        <v>8320</v>
      </c>
      <c r="F113" s="7" t="s">
        <v>17</v>
      </c>
      <c r="G113" s="7">
        <v>2</v>
      </c>
      <c r="H113" s="26">
        <f t="shared" si="4"/>
        <v>16640</v>
      </c>
      <c r="I113" s="37"/>
      <c r="J113" s="46"/>
    </row>
    <row r="114" spans="1:10" s="1" customFormat="1" ht="28.5" x14ac:dyDescent="0.2">
      <c r="A114" s="9" t="s">
        <v>103</v>
      </c>
      <c r="B114" s="8">
        <v>55</v>
      </c>
      <c r="C114" s="9" t="s">
        <v>94</v>
      </c>
      <c r="D114" s="61">
        <v>3</v>
      </c>
      <c r="E114" s="7">
        <v>1</v>
      </c>
      <c r="F114" s="7" t="s">
        <v>33</v>
      </c>
      <c r="G114" s="7">
        <v>1500</v>
      </c>
      <c r="H114" s="26">
        <f t="shared" si="4"/>
        <v>1500</v>
      </c>
      <c r="I114" s="37">
        <f>SUM(H113:H114)</f>
        <v>18140</v>
      </c>
      <c r="J114" s="46"/>
    </row>
    <row r="115" spans="1:10" s="1" customFormat="1" ht="28.5" x14ac:dyDescent="0.2">
      <c r="A115" s="9" t="s">
        <v>103</v>
      </c>
      <c r="B115" s="8">
        <v>56</v>
      </c>
      <c r="C115" s="9" t="s">
        <v>125</v>
      </c>
      <c r="D115" s="61">
        <v>1</v>
      </c>
      <c r="E115" s="7">
        <v>2</v>
      </c>
      <c r="F115" s="7" t="s">
        <v>13</v>
      </c>
      <c r="G115" s="7">
        <v>250</v>
      </c>
      <c r="H115" s="26">
        <f t="shared" si="4"/>
        <v>500</v>
      </c>
      <c r="I115" s="37"/>
      <c r="J115" s="46"/>
    </row>
    <row r="116" spans="1:10" s="1" customFormat="1" ht="28.5" x14ac:dyDescent="0.2">
      <c r="A116" s="9" t="s">
        <v>103</v>
      </c>
      <c r="B116" s="8">
        <v>56</v>
      </c>
      <c r="C116" s="9" t="s">
        <v>124</v>
      </c>
      <c r="D116" s="61">
        <v>1</v>
      </c>
      <c r="E116" s="7">
        <v>1</v>
      </c>
      <c r="F116" s="7" t="s">
        <v>13</v>
      </c>
      <c r="G116" s="7">
        <v>1500</v>
      </c>
      <c r="H116" s="26">
        <f t="shared" si="4"/>
        <v>1500</v>
      </c>
      <c r="I116" s="37"/>
      <c r="J116" s="46"/>
    </row>
    <row r="117" spans="1:10" s="1" customFormat="1" x14ac:dyDescent="0.2">
      <c r="A117" s="9" t="s">
        <v>103</v>
      </c>
      <c r="B117" s="8">
        <v>56</v>
      </c>
      <c r="C117" s="9" t="s">
        <v>126</v>
      </c>
      <c r="D117" s="61">
        <v>1</v>
      </c>
      <c r="E117" s="7">
        <v>10</v>
      </c>
      <c r="F117" s="7" t="s">
        <v>13</v>
      </c>
      <c r="G117" s="7">
        <v>150</v>
      </c>
      <c r="H117" s="26">
        <f t="shared" si="4"/>
        <v>1500</v>
      </c>
      <c r="I117" s="37"/>
      <c r="J117" s="46"/>
    </row>
    <row r="118" spans="1:10" s="1" customFormat="1" x14ac:dyDescent="0.2">
      <c r="A118" s="9" t="s">
        <v>103</v>
      </c>
      <c r="B118" s="8">
        <v>56</v>
      </c>
      <c r="C118" s="9" t="s">
        <v>127</v>
      </c>
      <c r="D118" s="61">
        <v>1</v>
      </c>
      <c r="E118" s="7">
        <v>4</v>
      </c>
      <c r="F118" s="7" t="s">
        <v>13</v>
      </c>
      <c r="G118" s="7">
        <v>1500</v>
      </c>
      <c r="H118" s="26">
        <f t="shared" si="4"/>
        <v>6000</v>
      </c>
      <c r="I118" s="37">
        <f>SUM(H115:H118)</f>
        <v>9500</v>
      </c>
      <c r="J118" s="46"/>
    </row>
    <row r="119" spans="1:10" s="1" customFormat="1" x14ac:dyDescent="0.2">
      <c r="A119" s="9" t="s">
        <v>103</v>
      </c>
      <c r="B119" s="8">
        <v>57</v>
      </c>
      <c r="C119" s="9" t="s">
        <v>128</v>
      </c>
      <c r="D119" s="61">
        <v>1</v>
      </c>
      <c r="E119" s="7">
        <v>6</v>
      </c>
      <c r="F119" s="7" t="s">
        <v>13</v>
      </c>
      <c r="G119" s="7">
        <v>500</v>
      </c>
      <c r="H119" s="26">
        <f t="shared" si="4"/>
        <v>3000</v>
      </c>
      <c r="I119" s="37"/>
      <c r="J119" s="46"/>
    </row>
    <row r="120" spans="1:10" s="1" customFormat="1" x14ac:dyDescent="0.2">
      <c r="A120" s="9" t="s">
        <v>103</v>
      </c>
      <c r="B120" s="8">
        <v>58</v>
      </c>
      <c r="C120" s="9" t="s">
        <v>129</v>
      </c>
      <c r="D120" s="61">
        <v>2</v>
      </c>
      <c r="E120" s="7">
        <v>500</v>
      </c>
      <c r="F120" s="7" t="s">
        <v>17</v>
      </c>
      <c r="G120" s="7">
        <v>8</v>
      </c>
      <c r="H120" s="26">
        <f t="shared" si="4"/>
        <v>4000</v>
      </c>
      <c r="I120" s="37"/>
      <c r="J120" s="46"/>
    </row>
    <row r="121" spans="1:10" s="1" customFormat="1" x14ac:dyDescent="0.2">
      <c r="A121" s="9" t="s">
        <v>103</v>
      </c>
      <c r="B121" s="8">
        <v>58</v>
      </c>
      <c r="C121" s="9" t="s">
        <v>130</v>
      </c>
      <c r="D121" s="61">
        <v>2</v>
      </c>
      <c r="E121" s="7">
        <v>9700</v>
      </c>
      <c r="F121" s="7" t="s">
        <v>17</v>
      </c>
      <c r="G121" s="7">
        <v>2.5</v>
      </c>
      <c r="H121" s="26">
        <f t="shared" si="4"/>
        <v>24250</v>
      </c>
      <c r="I121" s="37"/>
      <c r="J121" s="46"/>
    </row>
    <row r="122" spans="1:10" s="1" customFormat="1" x14ac:dyDescent="0.2">
      <c r="A122" s="9" t="s">
        <v>103</v>
      </c>
      <c r="B122" s="8">
        <v>58</v>
      </c>
      <c r="C122" s="9" t="s">
        <v>131</v>
      </c>
      <c r="D122" s="61">
        <v>3</v>
      </c>
      <c r="E122" s="7">
        <v>24000</v>
      </c>
      <c r="F122" s="7" t="s">
        <v>17</v>
      </c>
      <c r="G122" s="7">
        <v>6</v>
      </c>
      <c r="H122" s="26">
        <f t="shared" si="4"/>
        <v>144000</v>
      </c>
      <c r="I122" s="37"/>
      <c r="J122" s="46"/>
    </row>
    <row r="123" spans="1:10" s="1" customFormat="1" x14ac:dyDescent="0.2">
      <c r="A123" s="9" t="s">
        <v>103</v>
      </c>
      <c r="B123" s="8">
        <v>58</v>
      </c>
      <c r="C123" s="9" t="s">
        <v>132</v>
      </c>
      <c r="D123" s="61">
        <v>3</v>
      </c>
      <c r="E123" s="7">
        <v>500</v>
      </c>
      <c r="F123" s="7" t="s">
        <v>30</v>
      </c>
      <c r="G123" s="7">
        <v>30</v>
      </c>
      <c r="H123" s="26">
        <f t="shared" si="4"/>
        <v>15000</v>
      </c>
      <c r="I123" s="37">
        <f>SUM(H120:H123)</f>
        <v>187250</v>
      </c>
      <c r="J123" s="46"/>
    </row>
    <row r="124" spans="1:10" s="1" customFormat="1" ht="15" thickBot="1" x14ac:dyDescent="0.25">
      <c r="A124" s="18" t="s">
        <v>103</v>
      </c>
      <c r="B124" s="17">
        <v>59</v>
      </c>
      <c r="C124" s="18" t="s">
        <v>133</v>
      </c>
      <c r="D124" s="62">
        <v>1</v>
      </c>
      <c r="E124" s="16">
        <v>2</v>
      </c>
      <c r="F124" s="16" t="s">
        <v>13</v>
      </c>
      <c r="G124" s="16">
        <v>3500</v>
      </c>
      <c r="H124" s="27">
        <f t="shared" si="4"/>
        <v>7000</v>
      </c>
      <c r="I124" s="38"/>
      <c r="J124" s="47">
        <f>SUM(H96:H124)</f>
        <v>464006</v>
      </c>
    </row>
    <row r="125" spans="1:10" s="1" customFormat="1" x14ac:dyDescent="0.2">
      <c r="A125" s="15"/>
      <c r="B125" s="14"/>
      <c r="C125" s="15"/>
      <c r="D125" s="66"/>
      <c r="E125" s="13"/>
      <c r="F125" s="13"/>
      <c r="G125" s="13"/>
      <c r="H125" s="28">
        <f t="shared" si="4"/>
        <v>0</v>
      </c>
      <c r="I125" s="40"/>
      <c r="J125" s="48"/>
    </row>
    <row r="126" spans="1:10" s="1" customFormat="1" x14ac:dyDescent="0.2">
      <c r="A126" s="9" t="s">
        <v>134</v>
      </c>
      <c r="B126" s="8">
        <v>60</v>
      </c>
      <c r="C126" s="9" t="s">
        <v>135</v>
      </c>
      <c r="D126" s="61">
        <v>1</v>
      </c>
      <c r="E126" s="7">
        <v>1</v>
      </c>
      <c r="F126" s="7" t="s">
        <v>33</v>
      </c>
      <c r="G126" s="7">
        <v>1500</v>
      </c>
      <c r="H126" s="26">
        <f t="shared" si="4"/>
        <v>1500</v>
      </c>
      <c r="I126" s="37"/>
      <c r="J126" s="46"/>
    </row>
    <row r="127" spans="1:10" s="1" customFormat="1" x14ac:dyDescent="0.2">
      <c r="A127" s="9" t="s">
        <v>134</v>
      </c>
      <c r="B127" s="8">
        <v>60</v>
      </c>
      <c r="C127" s="9" t="s">
        <v>136</v>
      </c>
      <c r="D127" s="61">
        <v>2</v>
      </c>
      <c r="E127" s="7">
        <v>512</v>
      </c>
      <c r="F127" s="7" t="s">
        <v>17</v>
      </c>
      <c r="G127" s="7">
        <v>8</v>
      </c>
      <c r="H127" s="26">
        <f t="shared" si="4"/>
        <v>4096</v>
      </c>
      <c r="I127" s="37">
        <f>SUM(H124:H127)</f>
        <v>12596</v>
      </c>
      <c r="J127" s="46"/>
    </row>
    <row r="128" spans="1:10" s="1" customFormat="1" ht="28.5" x14ac:dyDescent="0.2">
      <c r="A128" s="9" t="s">
        <v>134</v>
      </c>
      <c r="B128" s="8">
        <v>61</v>
      </c>
      <c r="C128" s="9" t="s">
        <v>137</v>
      </c>
      <c r="D128" s="61">
        <v>2</v>
      </c>
      <c r="E128" s="7">
        <v>1</v>
      </c>
      <c r="F128" s="7" t="s">
        <v>33</v>
      </c>
      <c r="G128" s="7">
        <v>1500</v>
      </c>
      <c r="H128" s="26">
        <f t="shared" si="4"/>
        <v>1500</v>
      </c>
      <c r="I128" s="37"/>
      <c r="J128" s="46"/>
    </row>
    <row r="129" spans="1:10" s="1" customFormat="1" ht="28.5" x14ac:dyDescent="0.2">
      <c r="A129" s="9" t="s">
        <v>134</v>
      </c>
      <c r="B129" s="8">
        <v>61</v>
      </c>
      <c r="C129" s="9" t="s">
        <v>138</v>
      </c>
      <c r="D129" s="61">
        <v>2</v>
      </c>
      <c r="E129" s="7">
        <v>1</v>
      </c>
      <c r="F129" s="7" t="s">
        <v>33</v>
      </c>
      <c r="G129" s="7">
        <v>1800</v>
      </c>
      <c r="H129" s="26">
        <f t="shared" si="4"/>
        <v>1800</v>
      </c>
      <c r="I129" s="37">
        <f>SUM(H128:H129)</f>
        <v>3300</v>
      </c>
      <c r="J129" s="46"/>
    </row>
    <row r="130" spans="1:10" s="1" customFormat="1" x14ac:dyDescent="0.2">
      <c r="A130" s="9" t="s">
        <v>134</v>
      </c>
      <c r="B130" s="8">
        <v>62</v>
      </c>
      <c r="C130" s="9" t="s">
        <v>139</v>
      </c>
      <c r="D130" s="61">
        <v>2</v>
      </c>
      <c r="E130" s="7">
        <v>1</v>
      </c>
      <c r="F130" s="7" t="s">
        <v>33</v>
      </c>
      <c r="G130" s="7">
        <v>6500</v>
      </c>
      <c r="H130" s="26">
        <f t="shared" si="4"/>
        <v>6500</v>
      </c>
      <c r="I130" s="37"/>
      <c r="J130" s="46"/>
    </row>
    <row r="131" spans="1:10" s="1" customFormat="1" ht="28.5" x14ac:dyDescent="0.2">
      <c r="A131" s="9" t="s">
        <v>134</v>
      </c>
      <c r="B131" s="8">
        <v>63</v>
      </c>
      <c r="C131" s="9" t="s">
        <v>140</v>
      </c>
      <c r="D131" s="61">
        <v>2</v>
      </c>
      <c r="E131" s="7">
        <v>520</v>
      </c>
      <c r="F131" s="7" t="s">
        <v>17</v>
      </c>
      <c r="G131" s="7">
        <v>20</v>
      </c>
      <c r="H131" s="26">
        <f t="shared" si="4"/>
        <v>10400</v>
      </c>
      <c r="I131" s="37"/>
      <c r="J131" s="46"/>
    </row>
    <row r="132" spans="1:10" s="1" customFormat="1" x14ac:dyDescent="0.2">
      <c r="A132" s="9" t="s">
        <v>134</v>
      </c>
      <c r="B132" s="8">
        <v>64</v>
      </c>
      <c r="C132" s="9" t="s">
        <v>141</v>
      </c>
      <c r="D132" s="61">
        <v>2</v>
      </c>
      <c r="E132" s="7">
        <v>420</v>
      </c>
      <c r="F132" s="7" t="s">
        <v>17</v>
      </c>
      <c r="G132" s="7">
        <v>75</v>
      </c>
      <c r="H132" s="26">
        <f t="shared" ref="H132:H176" si="6">PRODUCT(E132:G132)</f>
        <v>31500</v>
      </c>
      <c r="I132" s="37"/>
      <c r="J132" s="46"/>
    </row>
    <row r="133" spans="1:10" s="1" customFormat="1" x14ac:dyDescent="0.2">
      <c r="A133" s="9" t="s">
        <v>134</v>
      </c>
      <c r="B133" s="8">
        <v>65</v>
      </c>
      <c r="C133" s="9" t="s">
        <v>142</v>
      </c>
      <c r="D133" s="61">
        <v>1</v>
      </c>
      <c r="E133" s="7">
        <v>22000</v>
      </c>
      <c r="F133" s="7" t="s">
        <v>17</v>
      </c>
      <c r="G133" s="7">
        <v>8.5</v>
      </c>
      <c r="H133" s="26">
        <f t="shared" si="6"/>
        <v>187000</v>
      </c>
      <c r="I133" s="37"/>
      <c r="J133" s="46"/>
    </row>
    <row r="134" spans="1:10" s="1" customFormat="1" x14ac:dyDescent="0.2">
      <c r="A134" s="9" t="s">
        <v>134</v>
      </c>
      <c r="B134" s="8">
        <v>67</v>
      </c>
      <c r="C134" s="9" t="s">
        <v>143</v>
      </c>
      <c r="D134" s="61">
        <v>2</v>
      </c>
      <c r="E134" s="7">
        <v>22000</v>
      </c>
      <c r="F134" s="7" t="s">
        <v>17</v>
      </c>
      <c r="G134" s="7">
        <v>3.25</v>
      </c>
      <c r="H134" s="26">
        <f t="shared" si="6"/>
        <v>71500</v>
      </c>
      <c r="I134" s="37"/>
      <c r="J134" s="46"/>
    </row>
    <row r="135" spans="1:10" s="1" customFormat="1" x14ac:dyDescent="0.2">
      <c r="A135" s="9" t="s">
        <v>134</v>
      </c>
      <c r="B135" s="8">
        <v>67</v>
      </c>
      <c r="C135" s="9" t="s">
        <v>144</v>
      </c>
      <c r="D135" s="61">
        <v>2</v>
      </c>
      <c r="E135" s="7">
        <v>1404</v>
      </c>
      <c r="F135" s="7" t="s">
        <v>17</v>
      </c>
      <c r="G135" s="7">
        <v>4</v>
      </c>
      <c r="H135" s="26">
        <f t="shared" si="6"/>
        <v>5616</v>
      </c>
      <c r="I135" s="37">
        <f>SUM(H134:H135)</f>
        <v>77116</v>
      </c>
      <c r="J135" s="46"/>
    </row>
    <row r="136" spans="1:10" s="1" customFormat="1" x14ac:dyDescent="0.2">
      <c r="A136" s="9" t="s">
        <v>134</v>
      </c>
      <c r="B136" s="8">
        <v>68</v>
      </c>
      <c r="C136" s="9" t="s">
        <v>145</v>
      </c>
      <c r="D136" s="61">
        <v>3</v>
      </c>
      <c r="E136" s="7">
        <v>4800</v>
      </c>
      <c r="F136" s="7" t="s">
        <v>17</v>
      </c>
      <c r="G136" s="7">
        <v>6</v>
      </c>
      <c r="H136" s="26">
        <f t="shared" si="6"/>
        <v>28800</v>
      </c>
      <c r="I136" s="37"/>
      <c r="J136" s="46"/>
    </row>
    <row r="137" spans="1:10" s="1" customFormat="1" ht="29.25" thickBot="1" x14ac:dyDescent="0.25">
      <c r="A137" s="18" t="s">
        <v>134</v>
      </c>
      <c r="B137" s="17">
        <v>69</v>
      </c>
      <c r="C137" s="18" t="s">
        <v>94</v>
      </c>
      <c r="D137" s="62">
        <v>3</v>
      </c>
      <c r="E137" s="16">
        <v>1</v>
      </c>
      <c r="F137" s="16" t="s">
        <v>33</v>
      </c>
      <c r="G137" s="16">
        <v>1200</v>
      </c>
      <c r="H137" s="27">
        <f t="shared" si="6"/>
        <v>1200</v>
      </c>
      <c r="I137" s="38"/>
      <c r="J137" s="47">
        <f>SUM(H126:H137)</f>
        <v>351412</v>
      </c>
    </row>
    <row r="138" spans="1:10" s="1" customFormat="1" x14ac:dyDescent="0.2">
      <c r="A138" s="15"/>
      <c r="B138" s="14"/>
      <c r="C138" s="15"/>
      <c r="D138" s="66"/>
      <c r="E138" s="13"/>
      <c r="F138" s="13"/>
      <c r="G138" s="13"/>
      <c r="H138" s="28">
        <f t="shared" si="6"/>
        <v>0</v>
      </c>
      <c r="I138" s="40"/>
      <c r="J138" s="48"/>
    </row>
    <row r="139" spans="1:10" s="1" customFormat="1" x14ac:dyDescent="0.2">
      <c r="A139" s="9" t="s">
        <v>146</v>
      </c>
      <c r="B139" s="8">
        <v>71</v>
      </c>
      <c r="C139" s="9" t="s">
        <v>147</v>
      </c>
      <c r="D139" s="61">
        <v>1</v>
      </c>
      <c r="E139" s="7">
        <v>1</v>
      </c>
      <c r="F139" s="7" t="s">
        <v>33</v>
      </c>
      <c r="G139" s="7">
        <v>1200</v>
      </c>
      <c r="H139" s="26">
        <f t="shared" si="6"/>
        <v>1200</v>
      </c>
      <c r="I139" s="37"/>
      <c r="J139" s="46"/>
    </row>
    <row r="140" spans="1:10" s="1" customFormat="1" x14ac:dyDescent="0.2">
      <c r="A140" s="9" t="s">
        <v>146</v>
      </c>
      <c r="B140" s="8">
        <v>71</v>
      </c>
      <c r="C140" s="9" t="s">
        <v>148</v>
      </c>
      <c r="D140" s="61">
        <v>2</v>
      </c>
      <c r="E140" s="7">
        <v>8</v>
      </c>
      <c r="F140" s="7" t="s">
        <v>13</v>
      </c>
      <c r="G140" s="7">
        <v>100</v>
      </c>
      <c r="H140" s="26">
        <f t="shared" si="6"/>
        <v>800</v>
      </c>
      <c r="I140" s="37"/>
      <c r="J140" s="46"/>
    </row>
    <row r="141" spans="1:10" s="1" customFormat="1" x14ac:dyDescent="0.2">
      <c r="A141" s="9" t="s">
        <v>146</v>
      </c>
      <c r="B141" s="8">
        <v>71</v>
      </c>
      <c r="C141" s="9" t="s">
        <v>149</v>
      </c>
      <c r="D141" s="61">
        <v>2</v>
      </c>
      <c r="E141" s="7">
        <v>1</v>
      </c>
      <c r="F141" s="7" t="s">
        <v>33</v>
      </c>
      <c r="G141" s="7">
        <v>500</v>
      </c>
      <c r="H141" s="26">
        <f t="shared" si="6"/>
        <v>500</v>
      </c>
      <c r="I141" s="37">
        <f>SUM(H139:H141)</f>
        <v>2500</v>
      </c>
      <c r="J141" s="46"/>
    </row>
    <row r="142" spans="1:10" s="1" customFormat="1" x14ac:dyDescent="0.2">
      <c r="A142" s="9" t="s">
        <v>146</v>
      </c>
      <c r="B142" s="8">
        <v>72</v>
      </c>
      <c r="C142" s="9" t="s">
        <v>150</v>
      </c>
      <c r="D142" s="61">
        <v>2</v>
      </c>
      <c r="E142" s="7">
        <v>1</v>
      </c>
      <c r="F142" s="7" t="s">
        <v>33</v>
      </c>
      <c r="G142" s="7">
        <v>600</v>
      </c>
      <c r="H142" s="26">
        <f t="shared" si="6"/>
        <v>600</v>
      </c>
      <c r="I142" s="37"/>
      <c r="J142" s="46"/>
    </row>
    <row r="143" spans="1:10" s="1" customFormat="1" x14ac:dyDescent="0.2">
      <c r="A143" s="9" t="s">
        <v>146</v>
      </c>
      <c r="B143" s="8">
        <v>73</v>
      </c>
      <c r="C143" s="9" t="s">
        <v>151</v>
      </c>
      <c r="D143" s="61">
        <v>1</v>
      </c>
      <c r="E143" s="7"/>
      <c r="F143" s="7"/>
      <c r="G143" s="7"/>
      <c r="H143" s="26">
        <f t="shared" si="6"/>
        <v>0</v>
      </c>
      <c r="I143" s="37"/>
      <c r="J143" s="46"/>
    </row>
    <row r="144" spans="1:10" s="1" customFormat="1" ht="28.5" x14ac:dyDescent="0.2">
      <c r="A144" s="9" t="s">
        <v>146</v>
      </c>
      <c r="B144" s="8">
        <v>74</v>
      </c>
      <c r="C144" s="9" t="s">
        <v>152</v>
      </c>
      <c r="D144" s="61">
        <v>2</v>
      </c>
      <c r="E144" s="7">
        <v>2</v>
      </c>
      <c r="F144" s="7" t="s">
        <v>13</v>
      </c>
      <c r="G144" s="7">
        <v>2500</v>
      </c>
      <c r="H144" s="26">
        <f t="shared" si="6"/>
        <v>5000</v>
      </c>
      <c r="I144" s="37"/>
      <c r="J144" s="46"/>
    </row>
    <row r="145" spans="1:10" s="1" customFormat="1" x14ac:dyDescent="0.2">
      <c r="A145" s="9" t="s">
        <v>146</v>
      </c>
      <c r="B145" s="8">
        <v>74</v>
      </c>
      <c r="C145" s="9" t="s">
        <v>153</v>
      </c>
      <c r="D145" s="61">
        <v>2</v>
      </c>
      <c r="E145" s="7">
        <v>1</v>
      </c>
      <c r="F145" s="7" t="s">
        <v>33</v>
      </c>
      <c r="G145" s="7">
        <v>3500</v>
      </c>
      <c r="H145" s="26">
        <f t="shared" si="6"/>
        <v>3500</v>
      </c>
      <c r="I145" s="37">
        <f>SUM(H144:H145)</f>
        <v>8500</v>
      </c>
      <c r="J145" s="46"/>
    </row>
    <row r="146" spans="1:10" s="1" customFormat="1" x14ac:dyDescent="0.2">
      <c r="A146" s="9" t="s">
        <v>146</v>
      </c>
      <c r="B146" s="8">
        <v>75</v>
      </c>
      <c r="C146" s="9" t="s">
        <v>154</v>
      </c>
      <c r="D146" s="61">
        <v>2</v>
      </c>
      <c r="E146" s="7"/>
      <c r="F146" s="7"/>
      <c r="G146" s="7"/>
      <c r="H146" s="26">
        <f t="shared" si="6"/>
        <v>0</v>
      </c>
      <c r="I146" s="37"/>
      <c r="J146" s="46"/>
    </row>
    <row r="147" spans="1:10" s="1" customFormat="1" ht="28.5" x14ac:dyDescent="0.2">
      <c r="A147" s="9" t="s">
        <v>146</v>
      </c>
      <c r="B147" s="8">
        <v>76</v>
      </c>
      <c r="C147" s="9" t="s">
        <v>94</v>
      </c>
      <c r="D147" s="61">
        <v>3</v>
      </c>
      <c r="E147" s="7">
        <v>1</v>
      </c>
      <c r="F147" s="7" t="s">
        <v>33</v>
      </c>
      <c r="G147" s="7">
        <v>1200</v>
      </c>
      <c r="H147" s="26">
        <f t="shared" ref="H147" si="7">PRODUCT(E147:G147)</f>
        <v>1200</v>
      </c>
      <c r="I147" s="37"/>
      <c r="J147" s="46"/>
    </row>
    <row r="148" spans="1:10" s="1" customFormat="1" x14ac:dyDescent="0.2">
      <c r="A148" s="9" t="s">
        <v>146</v>
      </c>
      <c r="B148" s="8">
        <v>78</v>
      </c>
      <c r="C148" s="9" t="s">
        <v>128</v>
      </c>
      <c r="D148" s="61">
        <v>2</v>
      </c>
      <c r="E148" s="7">
        <v>3</v>
      </c>
      <c r="F148" s="7" t="s">
        <v>13</v>
      </c>
      <c r="G148" s="7">
        <v>500</v>
      </c>
      <c r="H148" s="26">
        <f t="shared" si="6"/>
        <v>1500</v>
      </c>
      <c r="I148" s="37"/>
      <c r="J148" s="46"/>
    </row>
    <row r="149" spans="1:10" s="1" customFormat="1" x14ac:dyDescent="0.2">
      <c r="A149" s="9" t="s">
        <v>146</v>
      </c>
      <c r="B149" s="8">
        <v>79</v>
      </c>
      <c r="C149" s="10" t="s">
        <v>155</v>
      </c>
      <c r="D149" s="61">
        <v>3</v>
      </c>
      <c r="E149" s="11">
        <v>2250</v>
      </c>
      <c r="F149" s="11" t="s">
        <v>17</v>
      </c>
      <c r="G149" s="11" t="s">
        <v>49</v>
      </c>
      <c r="H149" s="29" t="s">
        <v>49</v>
      </c>
      <c r="I149" s="37"/>
      <c r="J149" s="46"/>
    </row>
    <row r="150" spans="1:10" s="1" customFormat="1" ht="15" thickBot="1" x14ac:dyDescent="0.25">
      <c r="A150" s="18" t="s">
        <v>146</v>
      </c>
      <c r="B150" s="17">
        <v>80</v>
      </c>
      <c r="C150" s="19" t="s">
        <v>156</v>
      </c>
      <c r="D150" s="62"/>
      <c r="E150" s="20"/>
      <c r="F150" s="20"/>
      <c r="G150" s="20" t="s">
        <v>49</v>
      </c>
      <c r="H150" s="30" t="s">
        <v>49</v>
      </c>
      <c r="I150" s="38"/>
      <c r="J150" s="47">
        <f>SUM(H139:H150)</f>
        <v>14300</v>
      </c>
    </row>
    <row r="151" spans="1:10" s="1" customFormat="1" x14ac:dyDescent="0.2">
      <c r="A151" s="15"/>
      <c r="B151" s="14"/>
      <c r="C151" s="15"/>
      <c r="D151" s="66"/>
      <c r="E151" s="13"/>
      <c r="F151" s="13"/>
      <c r="G151" s="13"/>
      <c r="H151" s="28">
        <f t="shared" si="6"/>
        <v>0</v>
      </c>
      <c r="I151" s="40"/>
      <c r="J151" s="48"/>
    </row>
    <row r="152" spans="1:10" s="1" customFormat="1" x14ac:dyDescent="0.2">
      <c r="A152" s="9" t="s">
        <v>196</v>
      </c>
      <c r="B152" s="8">
        <v>81</v>
      </c>
      <c r="C152" s="9" t="s">
        <v>157</v>
      </c>
      <c r="D152" s="61">
        <v>3</v>
      </c>
      <c r="E152" s="7">
        <v>500</v>
      </c>
      <c r="F152" s="7" t="s">
        <v>17</v>
      </c>
      <c r="G152" s="7">
        <v>8</v>
      </c>
      <c r="H152" s="26">
        <f t="shared" si="6"/>
        <v>4000</v>
      </c>
      <c r="I152" s="37"/>
      <c r="J152" s="46"/>
    </row>
    <row r="153" spans="1:10" s="1" customFormat="1" x14ac:dyDescent="0.2">
      <c r="A153" s="9" t="s">
        <v>196</v>
      </c>
      <c r="B153" s="8">
        <v>82</v>
      </c>
      <c r="C153" s="9" t="s">
        <v>158</v>
      </c>
      <c r="D153" s="61">
        <v>2</v>
      </c>
      <c r="E153" s="7">
        <v>1</v>
      </c>
      <c r="F153" s="7" t="s">
        <v>33</v>
      </c>
      <c r="G153" s="7">
        <v>800</v>
      </c>
      <c r="H153" s="26">
        <f t="shared" si="6"/>
        <v>800</v>
      </c>
      <c r="I153" s="37"/>
      <c r="J153" s="46"/>
    </row>
    <row r="154" spans="1:10" s="1" customFormat="1" x14ac:dyDescent="0.2">
      <c r="A154" s="9" t="s">
        <v>196</v>
      </c>
      <c r="B154" s="8">
        <v>83</v>
      </c>
      <c r="C154" s="9" t="s">
        <v>159</v>
      </c>
      <c r="D154" s="61">
        <v>2</v>
      </c>
      <c r="E154" s="7">
        <v>7</v>
      </c>
      <c r="F154" s="7" t="s">
        <v>13</v>
      </c>
      <c r="G154" s="7">
        <v>400</v>
      </c>
      <c r="H154" s="26">
        <f t="shared" si="6"/>
        <v>2800</v>
      </c>
      <c r="I154" s="37"/>
      <c r="J154" s="46"/>
    </row>
    <row r="155" spans="1:10" s="1" customFormat="1" x14ac:dyDescent="0.2">
      <c r="A155" s="9" t="s">
        <v>196</v>
      </c>
      <c r="B155" s="8">
        <v>84</v>
      </c>
      <c r="C155" s="9" t="s">
        <v>160</v>
      </c>
      <c r="D155" s="61">
        <v>1</v>
      </c>
      <c r="E155" s="7">
        <v>1</v>
      </c>
      <c r="F155" s="7" t="s">
        <v>33</v>
      </c>
      <c r="G155" s="7">
        <v>300</v>
      </c>
      <c r="H155" s="26">
        <f t="shared" si="6"/>
        <v>300</v>
      </c>
      <c r="I155" s="37"/>
      <c r="J155" s="46"/>
    </row>
    <row r="156" spans="1:10" s="1" customFormat="1" x14ac:dyDescent="0.2">
      <c r="A156" s="9" t="s">
        <v>196</v>
      </c>
      <c r="B156" s="8">
        <v>84</v>
      </c>
      <c r="C156" s="9" t="s">
        <v>161</v>
      </c>
      <c r="D156" s="61">
        <v>2</v>
      </c>
      <c r="E156" s="7">
        <v>3400</v>
      </c>
      <c r="F156" s="7" t="s">
        <v>17</v>
      </c>
      <c r="G156" s="7">
        <v>2</v>
      </c>
      <c r="H156" s="26">
        <f t="shared" si="6"/>
        <v>6800</v>
      </c>
      <c r="I156" s="37">
        <f>SUM(H155:H156)</f>
        <v>7100</v>
      </c>
      <c r="J156" s="46"/>
    </row>
    <row r="157" spans="1:10" s="1" customFormat="1" x14ac:dyDescent="0.2">
      <c r="A157" s="9" t="s">
        <v>196</v>
      </c>
      <c r="B157" s="8">
        <v>85</v>
      </c>
      <c r="C157" s="9" t="s">
        <v>162</v>
      </c>
      <c r="D157" s="61">
        <v>2</v>
      </c>
      <c r="E157" s="7">
        <v>14750</v>
      </c>
      <c r="F157" s="7" t="s">
        <v>17</v>
      </c>
      <c r="G157" s="7">
        <v>6</v>
      </c>
      <c r="H157" s="26">
        <f t="shared" si="6"/>
        <v>88500</v>
      </c>
      <c r="I157" s="37"/>
      <c r="J157" s="46"/>
    </row>
    <row r="158" spans="1:10" s="1" customFormat="1" x14ac:dyDescent="0.2">
      <c r="A158" s="9" t="s">
        <v>196</v>
      </c>
      <c r="B158" s="8">
        <v>88</v>
      </c>
      <c r="C158" s="9" t="s">
        <v>163</v>
      </c>
      <c r="D158" s="61">
        <v>2</v>
      </c>
      <c r="E158" s="7">
        <v>1220</v>
      </c>
      <c r="F158" s="7" t="s">
        <v>17</v>
      </c>
      <c r="G158" s="7">
        <v>6</v>
      </c>
      <c r="H158" s="26">
        <f t="shared" si="6"/>
        <v>7320</v>
      </c>
      <c r="I158" s="37"/>
      <c r="J158" s="46"/>
    </row>
    <row r="159" spans="1:10" s="1" customFormat="1" ht="29.25" thickBot="1" x14ac:dyDescent="0.25">
      <c r="A159" s="9" t="s">
        <v>196</v>
      </c>
      <c r="B159" s="17">
        <v>89</v>
      </c>
      <c r="C159" s="18" t="s">
        <v>164</v>
      </c>
      <c r="D159" s="62">
        <v>1</v>
      </c>
      <c r="E159" s="16">
        <v>3</v>
      </c>
      <c r="F159" s="16" t="s">
        <v>13</v>
      </c>
      <c r="G159" s="16">
        <v>400</v>
      </c>
      <c r="H159" s="27">
        <f t="shared" si="6"/>
        <v>1200</v>
      </c>
      <c r="I159" s="38"/>
      <c r="J159" s="47">
        <f>SUM(H152:H159)</f>
        <v>111720</v>
      </c>
    </row>
    <row r="160" spans="1:10" s="1" customFormat="1" x14ac:dyDescent="0.2">
      <c r="A160" s="15"/>
      <c r="B160" s="14"/>
      <c r="C160" s="15"/>
      <c r="D160" s="66"/>
      <c r="E160" s="13"/>
      <c r="F160" s="13"/>
      <c r="G160" s="13"/>
      <c r="H160" s="28">
        <f t="shared" si="6"/>
        <v>0</v>
      </c>
      <c r="I160" s="40"/>
      <c r="J160" s="48"/>
    </row>
    <row r="161" spans="1:10" s="1" customFormat="1" x14ac:dyDescent="0.2">
      <c r="A161" s="9" t="s">
        <v>165</v>
      </c>
      <c r="B161" s="8">
        <v>91</v>
      </c>
      <c r="C161" s="9" t="s">
        <v>201</v>
      </c>
      <c r="D161" s="61">
        <v>2</v>
      </c>
      <c r="E161" s="7">
        <v>500</v>
      </c>
      <c r="F161" s="7" t="s">
        <v>17</v>
      </c>
      <c r="G161" s="7">
        <v>8</v>
      </c>
      <c r="H161" s="26">
        <f t="shared" si="6"/>
        <v>4000</v>
      </c>
      <c r="I161" s="37"/>
      <c r="J161" s="46"/>
    </row>
    <row r="162" spans="1:10" s="1" customFormat="1" ht="28.5" x14ac:dyDescent="0.2">
      <c r="A162" s="9" t="s">
        <v>165</v>
      </c>
      <c r="B162" s="8">
        <v>92</v>
      </c>
      <c r="C162" s="9" t="s">
        <v>166</v>
      </c>
      <c r="D162" s="61">
        <v>1</v>
      </c>
      <c r="E162" s="7">
        <v>6</v>
      </c>
      <c r="F162" s="7" t="s">
        <v>13</v>
      </c>
      <c r="G162" s="7">
        <v>350</v>
      </c>
      <c r="H162" s="26">
        <f t="shared" si="6"/>
        <v>2100</v>
      </c>
      <c r="I162" s="37"/>
      <c r="J162" s="46"/>
    </row>
    <row r="163" spans="1:10" s="1" customFormat="1" x14ac:dyDescent="0.2">
      <c r="A163" s="9" t="s">
        <v>165</v>
      </c>
      <c r="B163" s="8">
        <v>92</v>
      </c>
      <c r="C163" s="9" t="s">
        <v>167</v>
      </c>
      <c r="D163" s="61">
        <v>3</v>
      </c>
      <c r="E163" s="7">
        <v>4</v>
      </c>
      <c r="F163" s="7" t="s">
        <v>13</v>
      </c>
      <c r="G163" s="7">
        <v>2500</v>
      </c>
      <c r="H163" s="26">
        <f t="shared" si="6"/>
        <v>10000</v>
      </c>
      <c r="I163" s="37">
        <f>SUM(H162:H163)</f>
        <v>12100</v>
      </c>
      <c r="J163" s="46"/>
    </row>
    <row r="164" spans="1:10" s="1" customFormat="1" x14ac:dyDescent="0.2">
      <c r="A164" s="9" t="s">
        <v>165</v>
      </c>
      <c r="B164" s="8">
        <v>93</v>
      </c>
      <c r="C164" s="9" t="s">
        <v>168</v>
      </c>
      <c r="D164" s="61">
        <v>3</v>
      </c>
      <c r="E164" s="7">
        <v>1</v>
      </c>
      <c r="F164" s="7" t="s">
        <v>13</v>
      </c>
      <c r="G164" s="7">
        <v>6500</v>
      </c>
      <c r="H164" s="26">
        <f t="shared" si="6"/>
        <v>6500</v>
      </c>
      <c r="I164" s="37"/>
      <c r="J164" s="46"/>
    </row>
    <row r="165" spans="1:10" s="1" customFormat="1" x14ac:dyDescent="0.2">
      <c r="A165" s="9" t="s">
        <v>165</v>
      </c>
      <c r="B165" s="8">
        <v>94</v>
      </c>
      <c r="C165" s="9" t="s">
        <v>169</v>
      </c>
      <c r="D165" s="61">
        <v>1</v>
      </c>
      <c r="E165" s="7">
        <v>1</v>
      </c>
      <c r="F165" s="7" t="s">
        <v>33</v>
      </c>
      <c r="G165" s="7">
        <v>400</v>
      </c>
      <c r="H165" s="26">
        <f t="shared" si="6"/>
        <v>400</v>
      </c>
      <c r="I165" s="37"/>
      <c r="J165" s="46"/>
    </row>
    <row r="166" spans="1:10" s="1" customFormat="1" x14ac:dyDescent="0.2">
      <c r="A166" s="9" t="s">
        <v>165</v>
      </c>
      <c r="B166" s="8">
        <v>94</v>
      </c>
      <c r="C166" s="9" t="s">
        <v>170</v>
      </c>
      <c r="D166" s="61">
        <v>2</v>
      </c>
      <c r="E166" s="7">
        <v>1</v>
      </c>
      <c r="F166" s="7" t="s">
        <v>33</v>
      </c>
      <c r="G166" s="7">
        <v>1500</v>
      </c>
      <c r="H166" s="26">
        <f t="shared" si="6"/>
        <v>1500</v>
      </c>
      <c r="I166" s="37"/>
      <c r="J166" s="46"/>
    </row>
    <row r="167" spans="1:10" s="1" customFormat="1" ht="15" thickBot="1" x14ac:dyDescent="0.25">
      <c r="A167" s="18" t="s">
        <v>165</v>
      </c>
      <c r="B167" s="17">
        <v>94</v>
      </c>
      <c r="C167" s="18" t="s">
        <v>171</v>
      </c>
      <c r="D167" s="62">
        <v>2</v>
      </c>
      <c r="E167" s="16">
        <v>7410</v>
      </c>
      <c r="F167" s="16" t="s">
        <v>17</v>
      </c>
      <c r="G167" s="16">
        <v>4.1500000000000004</v>
      </c>
      <c r="H167" s="27">
        <f t="shared" si="6"/>
        <v>30751.500000000004</v>
      </c>
      <c r="I167" s="38">
        <f>SUM(H166:H167)</f>
        <v>32251.500000000004</v>
      </c>
      <c r="J167" s="47">
        <f>SUM(H161:H167)</f>
        <v>55251.5</v>
      </c>
    </row>
    <row r="168" spans="1:10" s="1" customFormat="1" x14ac:dyDescent="0.2">
      <c r="A168" s="15"/>
      <c r="B168" s="14"/>
      <c r="C168" s="15"/>
      <c r="D168" s="66"/>
      <c r="E168" s="13"/>
      <c r="F168" s="13"/>
      <c r="G168" s="13"/>
      <c r="H168" s="28">
        <f t="shared" si="6"/>
        <v>0</v>
      </c>
      <c r="I168" s="40"/>
      <c r="J168" s="48"/>
    </row>
    <row r="169" spans="1:10" s="1" customFormat="1" ht="28.5" x14ac:dyDescent="0.2">
      <c r="A169" s="9" t="s">
        <v>235</v>
      </c>
      <c r="B169" s="8">
        <v>96</v>
      </c>
      <c r="C169" s="173" t="s">
        <v>172</v>
      </c>
      <c r="D169" s="61">
        <v>1</v>
      </c>
      <c r="E169" s="7">
        <v>1300</v>
      </c>
      <c r="F169" s="7" t="s">
        <v>17</v>
      </c>
      <c r="G169" s="7">
        <v>8</v>
      </c>
      <c r="H169" s="26">
        <f t="shared" si="6"/>
        <v>10400</v>
      </c>
      <c r="I169" s="37"/>
      <c r="J169" s="46"/>
    </row>
    <row r="170" spans="1:10" s="1" customFormat="1" ht="28.5" x14ac:dyDescent="0.2">
      <c r="A170" s="9" t="s">
        <v>235</v>
      </c>
      <c r="B170" s="12">
        <v>96</v>
      </c>
      <c r="C170" s="174" t="s">
        <v>173</v>
      </c>
      <c r="D170" s="61">
        <v>1</v>
      </c>
      <c r="E170" s="11"/>
      <c r="F170" s="11"/>
      <c r="G170" s="11" t="s">
        <v>49</v>
      </c>
      <c r="H170" s="29" t="s">
        <v>49</v>
      </c>
      <c r="I170" s="37"/>
      <c r="J170" s="46"/>
    </row>
    <row r="171" spans="1:10" s="1" customFormat="1" ht="28.5" x14ac:dyDescent="0.2">
      <c r="A171" s="9" t="s">
        <v>235</v>
      </c>
      <c r="B171" s="8">
        <v>97</v>
      </c>
      <c r="C171" s="173" t="s">
        <v>174</v>
      </c>
      <c r="D171" s="61">
        <v>2</v>
      </c>
      <c r="E171" s="7">
        <v>21000</v>
      </c>
      <c r="F171" s="7" t="s">
        <v>17</v>
      </c>
      <c r="G171" s="7">
        <v>0.65</v>
      </c>
      <c r="H171" s="26">
        <f t="shared" si="6"/>
        <v>13650</v>
      </c>
      <c r="I171" s="37"/>
      <c r="J171" s="46"/>
    </row>
    <row r="172" spans="1:10" s="1" customFormat="1" ht="28.5" x14ac:dyDescent="0.2">
      <c r="A172" s="9" t="s">
        <v>235</v>
      </c>
      <c r="B172" s="8">
        <v>97</v>
      </c>
      <c r="C172" s="173" t="s">
        <v>175</v>
      </c>
      <c r="D172" s="61">
        <v>2</v>
      </c>
      <c r="E172" s="7">
        <v>59000</v>
      </c>
      <c r="F172" s="7" t="s">
        <v>17</v>
      </c>
      <c r="G172" s="7">
        <v>0.65</v>
      </c>
      <c r="H172" s="26">
        <f t="shared" si="6"/>
        <v>38350</v>
      </c>
      <c r="I172" s="37"/>
      <c r="J172" s="46"/>
    </row>
    <row r="173" spans="1:10" s="1" customFormat="1" ht="28.5" x14ac:dyDescent="0.2">
      <c r="A173" s="9" t="s">
        <v>235</v>
      </c>
      <c r="B173" s="8">
        <v>97</v>
      </c>
      <c r="C173" s="173" t="s">
        <v>176</v>
      </c>
      <c r="D173" s="61">
        <v>2</v>
      </c>
      <c r="E173" s="7">
        <v>1</v>
      </c>
      <c r="F173" s="7" t="s">
        <v>33</v>
      </c>
      <c r="G173" s="7">
        <v>11000</v>
      </c>
      <c r="H173" s="26">
        <f t="shared" si="6"/>
        <v>11000</v>
      </c>
      <c r="I173" s="37">
        <f>SUM(H171:H173)</f>
        <v>63000</v>
      </c>
      <c r="J173" s="46"/>
    </row>
    <row r="174" spans="1:10" s="1" customFormat="1" ht="28.5" x14ac:dyDescent="0.2">
      <c r="A174" s="9" t="s">
        <v>235</v>
      </c>
      <c r="B174" s="8">
        <v>100</v>
      </c>
      <c r="C174" s="173" t="s">
        <v>168</v>
      </c>
      <c r="D174" s="61">
        <v>3</v>
      </c>
      <c r="E174" s="7">
        <v>1</v>
      </c>
      <c r="F174" s="7" t="s">
        <v>13</v>
      </c>
      <c r="G174" s="7">
        <v>7500</v>
      </c>
      <c r="H174" s="26">
        <f t="shared" si="6"/>
        <v>7500</v>
      </c>
      <c r="I174" s="37"/>
      <c r="J174" s="46"/>
    </row>
    <row r="175" spans="1:10" s="1" customFormat="1" ht="28.5" x14ac:dyDescent="0.2">
      <c r="A175" s="9" t="s">
        <v>235</v>
      </c>
      <c r="B175" s="8">
        <v>100</v>
      </c>
      <c r="C175" s="173" t="s">
        <v>177</v>
      </c>
      <c r="D175" s="61">
        <v>2</v>
      </c>
      <c r="E175" s="7">
        <v>7240</v>
      </c>
      <c r="F175" s="7" t="s">
        <v>17</v>
      </c>
      <c r="G175" s="7">
        <v>4</v>
      </c>
      <c r="H175" s="26">
        <f t="shared" si="6"/>
        <v>28960</v>
      </c>
      <c r="I175" s="37"/>
      <c r="J175" s="46"/>
    </row>
    <row r="176" spans="1:10" s="1" customFormat="1" ht="28.5" x14ac:dyDescent="0.2">
      <c r="A176" s="9" t="s">
        <v>235</v>
      </c>
      <c r="B176" s="8">
        <v>100</v>
      </c>
      <c r="C176" s="173" t="s">
        <v>200</v>
      </c>
      <c r="D176" s="61">
        <v>1</v>
      </c>
      <c r="E176" s="7">
        <v>7240</v>
      </c>
      <c r="F176" s="7" t="s">
        <v>17</v>
      </c>
      <c r="G176" s="7">
        <v>3.25</v>
      </c>
      <c r="H176" s="26">
        <f t="shared" si="6"/>
        <v>23530</v>
      </c>
      <c r="I176" s="37">
        <f>SUM(H174:H176)</f>
        <v>59990</v>
      </c>
      <c r="J176" s="46"/>
    </row>
    <row r="177" spans="1:10" s="1" customFormat="1" ht="28.5" x14ac:dyDescent="0.2">
      <c r="A177" s="9" t="s">
        <v>235</v>
      </c>
      <c r="B177" s="12">
        <v>107</v>
      </c>
      <c r="C177" s="174" t="s">
        <v>179</v>
      </c>
      <c r="D177" s="61">
        <v>1</v>
      </c>
      <c r="E177" s="11"/>
      <c r="F177" s="11"/>
      <c r="G177" s="11" t="s">
        <v>49</v>
      </c>
      <c r="H177" s="29" t="s">
        <v>49</v>
      </c>
      <c r="I177" s="37"/>
      <c r="J177" s="46"/>
    </row>
    <row r="178" spans="1:10" s="1" customFormat="1" ht="28.5" x14ac:dyDescent="0.2">
      <c r="A178" s="9" t="s">
        <v>235</v>
      </c>
      <c r="B178" s="8">
        <v>107</v>
      </c>
      <c r="C178" s="173" t="s">
        <v>180</v>
      </c>
      <c r="D178" s="61">
        <v>2</v>
      </c>
      <c r="E178" s="7">
        <v>2</v>
      </c>
      <c r="F178" s="7" t="s">
        <v>13</v>
      </c>
      <c r="G178" s="7">
        <v>1800</v>
      </c>
      <c r="H178" s="26">
        <f t="shared" ref="H178:H186" si="8">PRODUCT(E178:G178)</f>
        <v>3600</v>
      </c>
      <c r="I178" s="37">
        <f>SUM(H177:H178)</f>
        <v>3600</v>
      </c>
      <c r="J178" s="46"/>
    </row>
    <row r="179" spans="1:10" s="1" customFormat="1" ht="28.5" x14ac:dyDescent="0.2">
      <c r="A179" s="9" t="s">
        <v>235</v>
      </c>
      <c r="B179" s="8">
        <v>108</v>
      </c>
      <c r="C179" s="173" t="s">
        <v>181</v>
      </c>
      <c r="D179" s="61">
        <v>1</v>
      </c>
      <c r="E179" s="7">
        <v>1</v>
      </c>
      <c r="F179" s="7" t="s">
        <v>33</v>
      </c>
      <c r="G179" s="7">
        <v>2500</v>
      </c>
      <c r="H179" s="26">
        <f t="shared" si="8"/>
        <v>2500</v>
      </c>
      <c r="I179" s="37"/>
      <c r="J179" s="46"/>
    </row>
    <row r="180" spans="1:10" s="1" customFormat="1" ht="42.75" x14ac:dyDescent="0.2">
      <c r="A180" s="9" t="s">
        <v>235</v>
      </c>
      <c r="B180" s="8">
        <v>110</v>
      </c>
      <c r="C180" s="173" t="s">
        <v>182</v>
      </c>
      <c r="D180" s="61">
        <v>2</v>
      </c>
      <c r="E180" s="7">
        <v>800</v>
      </c>
      <c r="F180" s="7" t="s">
        <v>30</v>
      </c>
      <c r="G180" s="7">
        <v>225</v>
      </c>
      <c r="H180" s="26">
        <f t="shared" si="8"/>
        <v>180000</v>
      </c>
      <c r="I180" s="37"/>
      <c r="J180" s="46"/>
    </row>
    <row r="181" spans="1:10" s="1" customFormat="1" ht="28.5" x14ac:dyDescent="0.2">
      <c r="A181" s="9" t="s">
        <v>235</v>
      </c>
      <c r="B181" s="8">
        <v>110</v>
      </c>
      <c r="C181" s="173" t="s">
        <v>183</v>
      </c>
      <c r="D181" s="61">
        <v>2</v>
      </c>
      <c r="E181" s="7">
        <v>160</v>
      </c>
      <c r="F181" s="7" t="s">
        <v>44</v>
      </c>
      <c r="G181" s="7">
        <v>25</v>
      </c>
      <c r="H181" s="26">
        <f t="shared" si="8"/>
        <v>4000</v>
      </c>
      <c r="I181" s="37"/>
      <c r="J181" s="46"/>
    </row>
    <row r="182" spans="1:10" s="1" customFormat="1" ht="28.5" x14ac:dyDescent="0.2">
      <c r="A182" s="9" t="s">
        <v>235</v>
      </c>
      <c r="B182" s="8">
        <v>110</v>
      </c>
      <c r="C182" s="173" t="s">
        <v>184</v>
      </c>
      <c r="D182" s="61">
        <v>2</v>
      </c>
      <c r="E182" s="7">
        <v>33</v>
      </c>
      <c r="F182" s="7" t="s">
        <v>13</v>
      </c>
      <c r="G182" s="7">
        <v>50</v>
      </c>
      <c r="H182" s="26">
        <f t="shared" si="8"/>
        <v>1650</v>
      </c>
      <c r="I182" s="37"/>
      <c r="J182" s="46"/>
    </row>
    <row r="183" spans="1:10" s="1" customFormat="1" ht="28.5" x14ac:dyDescent="0.2">
      <c r="A183" s="9" t="s">
        <v>235</v>
      </c>
      <c r="B183" s="8">
        <v>110</v>
      </c>
      <c r="C183" s="173" t="s">
        <v>185</v>
      </c>
      <c r="D183" s="61">
        <v>2</v>
      </c>
      <c r="E183" s="7">
        <v>6</v>
      </c>
      <c r="F183" s="7" t="s">
        <v>13</v>
      </c>
      <c r="G183" s="7">
        <v>200</v>
      </c>
      <c r="H183" s="26">
        <f t="shared" si="8"/>
        <v>1200</v>
      </c>
      <c r="I183" s="37">
        <f>SUM(H180:H183)</f>
        <v>186850</v>
      </c>
      <c r="J183" s="46"/>
    </row>
    <row r="184" spans="1:10" s="1" customFormat="1" ht="28.5" x14ac:dyDescent="0.2">
      <c r="A184" s="9" t="s">
        <v>235</v>
      </c>
      <c r="B184" s="12">
        <v>111</v>
      </c>
      <c r="C184" s="174" t="s">
        <v>188</v>
      </c>
      <c r="D184" s="61">
        <v>2</v>
      </c>
      <c r="E184" s="11"/>
      <c r="F184" s="11"/>
      <c r="G184" s="11" t="s">
        <v>49</v>
      </c>
      <c r="H184" s="29" t="s">
        <v>49</v>
      </c>
      <c r="I184" s="37"/>
      <c r="J184" s="46"/>
    </row>
    <row r="185" spans="1:10" s="1" customFormat="1" ht="28.5" x14ac:dyDescent="0.2">
      <c r="A185" s="9" t="s">
        <v>235</v>
      </c>
      <c r="B185" s="12">
        <v>111</v>
      </c>
      <c r="C185" s="174" t="s">
        <v>189</v>
      </c>
      <c r="D185" s="61">
        <v>2</v>
      </c>
      <c r="E185" s="11"/>
      <c r="F185" s="11"/>
      <c r="G185" s="11" t="s">
        <v>49</v>
      </c>
      <c r="H185" s="29" t="s">
        <v>49</v>
      </c>
      <c r="I185" s="37"/>
      <c r="J185" s="46"/>
    </row>
    <row r="186" spans="1:10" s="1" customFormat="1" ht="15" thickBot="1" x14ac:dyDescent="0.25">
      <c r="A186" s="18"/>
      <c r="B186" s="17"/>
      <c r="C186" s="18"/>
      <c r="D186" s="62"/>
      <c r="E186" s="16"/>
      <c r="F186" s="16"/>
      <c r="G186" s="16"/>
      <c r="H186" s="27">
        <f t="shared" si="8"/>
        <v>0</v>
      </c>
      <c r="I186" s="38"/>
      <c r="J186" s="47">
        <f>SUM(H169:H186)</f>
        <v>326340</v>
      </c>
    </row>
    <row r="187" spans="1:10" s="1" customFormat="1" x14ac:dyDescent="0.2">
      <c r="A187" s="24"/>
      <c r="B187" s="23"/>
      <c r="C187" s="24"/>
      <c r="D187" s="67"/>
      <c r="E187" s="22"/>
      <c r="F187" s="22"/>
      <c r="G187" s="22"/>
      <c r="H187" s="31"/>
      <c r="I187" s="41"/>
      <c r="J187" s="50">
        <f>SUM(J3:J186)</f>
        <v>4659383.5</v>
      </c>
    </row>
    <row r="188" spans="1:10" s="1" customFormat="1" x14ac:dyDescent="0.2">
      <c r="A188" s="24"/>
      <c r="B188" s="23"/>
      <c r="C188" s="24"/>
      <c r="D188" s="67"/>
      <c r="E188" s="22"/>
      <c r="F188" s="22"/>
      <c r="G188" s="22"/>
      <c r="H188" s="31"/>
      <c r="I188" s="41"/>
      <c r="J188" s="50"/>
    </row>
    <row r="189" spans="1:10" s="4" customFormat="1" ht="15.75" x14ac:dyDescent="0.2">
      <c r="A189" s="92"/>
      <c r="B189" s="25"/>
      <c r="C189" s="179" t="s">
        <v>190</v>
      </c>
      <c r="D189" s="179"/>
      <c r="E189" s="179"/>
      <c r="F189" s="179"/>
      <c r="G189" s="179"/>
      <c r="H189" s="83">
        <f>SUM(H3:H187)</f>
        <v>4659383.5</v>
      </c>
      <c r="I189" s="42"/>
      <c r="J189" s="51"/>
    </row>
    <row r="190" spans="1:10" s="1" customFormat="1" x14ac:dyDescent="0.2">
      <c r="A190" s="24"/>
      <c r="B190" s="23"/>
      <c r="C190" s="24"/>
      <c r="D190" s="67"/>
      <c r="E190" s="22"/>
      <c r="F190" s="22"/>
      <c r="G190" s="22"/>
      <c r="H190" s="31"/>
      <c r="I190" s="41"/>
      <c r="J190" s="51"/>
    </row>
    <row r="191" spans="1:10" s="1" customFormat="1" ht="15" customHeight="1" x14ac:dyDescent="0.2">
      <c r="A191" s="93" t="s">
        <v>202</v>
      </c>
      <c r="B191" s="71" t="s">
        <v>203</v>
      </c>
      <c r="C191" s="70"/>
      <c r="D191" s="72"/>
      <c r="E191" s="176">
        <f t="shared" ref="E191:E192" si="9">PRODUCT(B191,D191)</f>
        <v>0</v>
      </c>
      <c r="F191" s="176"/>
      <c r="G191" s="176"/>
      <c r="H191" s="176"/>
      <c r="I191" s="43"/>
      <c r="J191" s="52"/>
    </row>
    <row r="192" spans="1:10" s="1" customFormat="1" ht="15" customHeight="1" x14ac:dyDescent="0.2">
      <c r="A192" s="93" t="s">
        <v>204</v>
      </c>
      <c r="B192" s="71" t="s">
        <v>203</v>
      </c>
      <c r="C192" s="70"/>
      <c r="D192" s="72"/>
      <c r="E192" s="176">
        <f t="shared" si="9"/>
        <v>0</v>
      </c>
      <c r="F192" s="176"/>
      <c r="G192" s="176"/>
      <c r="H192" s="176"/>
      <c r="I192" s="43"/>
      <c r="J192" s="52"/>
    </row>
    <row r="193" spans="1:10" s="1" customFormat="1" ht="15" customHeight="1" x14ac:dyDescent="0.2">
      <c r="A193" s="93"/>
      <c r="B193" s="71"/>
      <c r="C193" s="70"/>
      <c r="D193" s="72"/>
      <c r="E193" s="176"/>
      <c r="F193" s="176"/>
      <c r="G193" s="176"/>
      <c r="H193" s="176"/>
      <c r="I193" s="43"/>
      <c r="J193" s="52"/>
    </row>
    <row r="194" spans="1:10" s="1" customFormat="1" x14ac:dyDescent="0.2">
      <c r="A194" s="94" t="s">
        <v>205</v>
      </c>
      <c r="B194" s="71"/>
      <c r="C194" s="70"/>
      <c r="D194" s="72"/>
      <c r="E194" s="176">
        <f>H189</f>
        <v>4659383.5</v>
      </c>
      <c r="F194" s="176"/>
      <c r="G194" s="176"/>
      <c r="H194" s="176"/>
      <c r="I194" s="43"/>
      <c r="J194" s="52"/>
    </row>
    <row r="195" spans="1:10" s="1" customFormat="1" x14ac:dyDescent="0.2">
      <c r="A195" s="94"/>
      <c r="B195" s="71"/>
      <c r="C195" s="70"/>
      <c r="D195" s="72"/>
      <c r="E195" s="71"/>
      <c r="H195" s="32"/>
      <c r="I195" s="43"/>
      <c r="J195" s="52"/>
    </row>
    <row r="196" spans="1:10" s="1" customFormat="1" x14ac:dyDescent="0.2">
      <c r="A196" s="93" t="s">
        <v>206</v>
      </c>
      <c r="B196" s="71"/>
      <c r="C196" s="70"/>
      <c r="D196" s="73">
        <v>0.1</v>
      </c>
      <c r="E196" s="176">
        <f>PRODUCT(D196,E194)</f>
        <v>465938.35000000003</v>
      </c>
      <c r="F196" s="176"/>
      <c r="G196" s="176"/>
      <c r="H196" s="176"/>
      <c r="I196" s="43"/>
      <c r="J196" s="52"/>
    </row>
    <row r="197" spans="1:10" s="1" customFormat="1" ht="28.5" x14ac:dyDescent="0.2">
      <c r="A197" s="93" t="s">
        <v>207</v>
      </c>
      <c r="B197" s="71"/>
      <c r="C197" s="70"/>
      <c r="D197" s="73">
        <v>0.06</v>
      </c>
      <c r="E197" s="176">
        <f>PRODUCT(D197,E194)</f>
        <v>279563.01</v>
      </c>
      <c r="F197" s="176"/>
      <c r="G197" s="176"/>
      <c r="H197" s="176"/>
      <c r="I197" s="43"/>
      <c r="J197" s="52"/>
    </row>
    <row r="198" spans="1:10" s="1" customFormat="1" x14ac:dyDescent="0.2">
      <c r="A198" s="93" t="s">
        <v>208</v>
      </c>
      <c r="B198" s="71"/>
      <c r="C198" s="70"/>
      <c r="D198" s="73">
        <v>0.02</v>
      </c>
      <c r="E198" s="176">
        <f>PRODUCT(D198,E194)</f>
        <v>93187.67</v>
      </c>
      <c r="F198" s="176"/>
      <c r="G198" s="176"/>
      <c r="H198" s="176"/>
      <c r="I198" s="43"/>
      <c r="J198" s="52"/>
    </row>
    <row r="199" spans="1:10" s="1" customFormat="1" ht="28.5" x14ac:dyDescent="0.2">
      <c r="A199" s="93" t="s">
        <v>209</v>
      </c>
      <c r="B199" s="71"/>
      <c r="C199" s="70"/>
      <c r="D199" s="73">
        <v>0.1</v>
      </c>
      <c r="E199" s="176">
        <f>D199*E194</f>
        <v>465938.35000000003</v>
      </c>
      <c r="F199" s="176"/>
      <c r="G199" s="176"/>
      <c r="H199" s="176"/>
      <c r="I199" s="43"/>
      <c r="J199" s="52"/>
    </row>
    <row r="200" spans="1:10" s="1" customFormat="1" x14ac:dyDescent="0.2">
      <c r="A200" s="176" t="s">
        <v>210</v>
      </c>
      <c r="B200" s="176"/>
      <c r="C200" s="176"/>
      <c r="D200" s="176"/>
      <c r="E200" s="177">
        <f>SUM(E194:E199)</f>
        <v>5964010.879999999</v>
      </c>
      <c r="F200" s="177"/>
      <c r="G200" s="177"/>
      <c r="H200" s="177"/>
      <c r="I200" s="80"/>
      <c r="J200" s="81"/>
    </row>
    <row r="201" spans="1:10" s="1" customFormat="1" ht="15" x14ac:dyDescent="0.25">
      <c r="A201" s="95"/>
      <c r="B201" s="74"/>
      <c r="C201" s="74"/>
      <c r="D201" s="74"/>
      <c r="E201" s="183"/>
      <c r="F201" s="183"/>
      <c r="G201" s="183"/>
      <c r="H201" s="183"/>
      <c r="I201" s="43"/>
      <c r="J201" s="52"/>
    </row>
    <row r="202" spans="1:10" s="1" customFormat="1" ht="42.75" x14ac:dyDescent="0.2">
      <c r="A202" s="93" t="s">
        <v>211</v>
      </c>
      <c r="B202" s="71"/>
      <c r="C202" s="70"/>
      <c r="D202" s="75">
        <v>0.05</v>
      </c>
      <c r="E202" s="176">
        <f>PRODUCT(E200,D202)</f>
        <v>298200.54399999994</v>
      </c>
      <c r="F202" s="176"/>
      <c r="G202" s="176"/>
      <c r="H202" s="176"/>
      <c r="I202" s="43"/>
      <c r="J202" s="52"/>
    </row>
    <row r="203" spans="1:10" s="1" customFormat="1" x14ac:dyDescent="0.2">
      <c r="A203" s="93"/>
      <c r="B203" s="71"/>
      <c r="C203" s="70"/>
      <c r="D203" s="75"/>
      <c r="E203" s="176"/>
      <c r="F203" s="176"/>
      <c r="G203" s="176"/>
      <c r="H203" s="176"/>
      <c r="I203" s="43"/>
      <c r="J203" s="52"/>
    </row>
    <row r="204" spans="1:10" s="1" customFormat="1" x14ac:dyDescent="0.2">
      <c r="A204" s="93" t="s">
        <v>215</v>
      </c>
      <c r="B204" s="71"/>
      <c r="C204" s="70"/>
      <c r="D204" s="75">
        <v>0.1</v>
      </c>
      <c r="E204" s="176">
        <f>PRODUCT(D204,E200)</f>
        <v>596401.08799999987</v>
      </c>
      <c r="F204" s="176"/>
      <c r="G204" s="176"/>
      <c r="H204" s="176"/>
      <c r="I204" s="43"/>
      <c r="J204" s="52"/>
    </row>
    <row r="205" spans="1:10" s="1" customFormat="1" x14ac:dyDescent="0.2">
      <c r="A205" s="93" t="s">
        <v>212</v>
      </c>
      <c r="B205" s="71"/>
      <c r="C205" s="70"/>
      <c r="D205" s="75">
        <v>1.4999999999999999E-2</v>
      </c>
      <c r="E205" s="176">
        <f>PRODUCT(E200,D205)</f>
        <v>89460.163199999981</v>
      </c>
      <c r="F205" s="176"/>
      <c r="G205" s="176"/>
      <c r="H205" s="176"/>
      <c r="I205" s="43"/>
      <c r="J205" s="52"/>
    </row>
    <row r="206" spans="1:10" s="1" customFormat="1" x14ac:dyDescent="0.2">
      <c r="A206" s="93"/>
      <c r="B206" s="71"/>
      <c r="C206" s="70"/>
      <c r="D206" s="72"/>
      <c r="E206" s="71"/>
      <c r="H206" s="32"/>
      <c r="I206" s="43"/>
      <c r="J206" s="52"/>
    </row>
    <row r="207" spans="1:10" s="1" customFormat="1" ht="15" x14ac:dyDescent="0.25">
      <c r="A207" s="180" t="s">
        <v>213</v>
      </c>
      <c r="B207" s="181"/>
      <c r="C207" s="181"/>
      <c r="D207" s="182"/>
      <c r="E207" s="184">
        <f>SUM(E200:E206)</f>
        <v>6948072.6751999985</v>
      </c>
      <c r="F207" s="185"/>
      <c r="G207" s="185"/>
      <c r="H207" s="186"/>
      <c r="I207" s="80"/>
      <c r="J207" s="81"/>
    </row>
    <row r="208" spans="1:10" s="1" customFormat="1" x14ac:dyDescent="0.2">
      <c r="A208" s="96"/>
      <c r="B208" s="76"/>
      <c r="C208" s="77"/>
      <c r="D208" s="78"/>
      <c r="E208" s="79"/>
      <c r="H208" s="32"/>
      <c r="I208" s="43"/>
      <c r="J208" s="52"/>
    </row>
    <row r="209" spans="1:10" s="1" customFormat="1" x14ac:dyDescent="0.2">
      <c r="A209" s="175" t="s">
        <v>214</v>
      </c>
      <c r="B209" s="175"/>
      <c r="C209" s="175"/>
      <c r="D209" s="175"/>
      <c r="E209" s="175"/>
      <c r="F209" s="175"/>
      <c r="G209" s="175"/>
      <c r="H209" s="175"/>
      <c r="I209" s="43"/>
      <c r="J209" s="52"/>
    </row>
    <row r="210" spans="1:10" s="1" customFormat="1" x14ac:dyDescent="0.2">
      <c r="A210" s="3"/>
      <c r="B210" s="2"/>
      <c r="C210" s="3"/>
      <c r="D210" s="68"/>
      <c r="H210" s="32"/>
      <c r="I210" s="43"/>
      <c r="J210" s="52"/>
    </row>
    <row r="211" spans="1:10" s="1" customFormat="1" x14ac:dyDescent="0.2">
      <c r="A211" s="3"/>
      <c r="B211" s="2"/>
      <c r="C211" s="3"/>
      <c r="D211" s="68"/>
      <c r="H211" s="32"/>
      <c r="I211" s="43"/>
      <c r="J211" s="52"/>
    </row>
    <row r="212" spans="1:10" s="1" customFormat="1" x14ac:dyDescent="0.2">
      <c r="A212" s="3"/>
      <c r="B212" s="2"/>
      <c r="C212" s="3"/>
      <c r="D212" s="68"/>
      <c r="H212" s="32"/>
      <c r="I212" s="43"/>
      <c r="J212" s="52"/>
    </row>
    <row r="213" spans="1:10" s="1" customFormat="1" x14ac:dyDescent="0.2">
      <c r="A213" s="3"/>
      <c r="B213" s="2"/>
      <c r="C213" s="3"/>
      <c r="D213" s="68"/>
      <c r="H213" s="32"/>
      <c r="I213" s="43"/>
      <c r="J213" s="52"/>
    </row>
    <row r="214" spans="1:10" s="1" customFormat="1" x14ac:dyDescent="0.2">
      <c r="A214" s="3"/>
      <c r="B214" s="2"/>
      <c r="C214" s="3"/>
      <c r="D214" s="68"/>
      <c r="H214" s="32"/>
      <c r="I214" s="43"/>
      <c r="J214" s="52"/>
    </row>
    <row r="215" spans="1:10" s="1" customFormat="1" x14ac:dyDescent="0.2">
      <c r="A215" s="3"/>
      <c r="B215" s="2"/>
      <c r="C215" s="3"/>
      <c r="D215" s="68"/>
      <c r="H215" s="32"/>
      <c r="I215" s="43"/>
      <c r="J215" s="52"/>
    </row>
    <row r="216" spans="1:10" s="1" customFormat="1" x14ac:dyDescent="0.2">
      <c r="A216" s="3"/>
      <c r="B216" s="2"/>
      <c r="C216" s="3"/>
      <c r="D216" s="68"/>
      <c r="H216" s="32"/>
      <c r="I216" s="43"/>
      <c r="J216" s="52"/>
    </row>
    <row r="217" spans="1:10" s="1" customFormat="1" x14ac:dyDescent="0.2">
      <c r="A217" s="3"/>
      <c r="B217" s="2"/>
      <c r="C217" s="3"/>
      <c r="D217" s="68"/>
      <c r="H217" s="32"/>
      <c r="I217" s="43"/>
      <c r="J217" s="52"/>
    </row>
    <row r="218" spans="1:10" s="1" customFormat="1" x14ac:dyDescent="0.2">
      <c r="A218" s="3"/>
      <c r="B218" s="2"/>
      <c r="C218" s="3"/>
      <c r="D218" s="68"/>
      <c r="H218" s="32"/>
      <c r="I218" s="43"/>
      <c r="J218" s="52"/>
    </row>
    <row r="219" spans="1:10" s="1" customFormat="1" x14ac:dyDescent="0.2">
      <c r="A219" s="3"/>
      <c r="B219" s="2"/>
      <c r="C219" s="3"/>
      <c r="D219" s="68"/>
      <c r="H219" s="32"/>
      <c r="I219" s="43"/>
      <c r="J219" s="52"/>
    </row>
    <row r="220" spans="1:10" s="1" customFormat="1" x14ac:dyDescent="0.2">
      <c r="A220" s="3"/>
      <c r="B220" s="2"/>
      <c r="C220" s="3"/>
      <c r="D220" s="68"/>
      <c r="H220" s="32"/>
      <c r="I220" s="43"/>
      <c r="J220" s="52"/>
    </row>
    <row r="221" spans="1:10" s="1" customFormat="1" x14ac:dyDescent="0.2">
      <c r="A221" s="3"/>
      <c r="B221" s="2"/>
      <c r="C221" s="3"/>
      <c r="D221" s="68"/>
      <c r="H221" s="32"/>
      <c r="I221" s="43"/>
      <c r="J221" s="52"/>
    </row>
    <row r="222" spans="1:10" s="1" customFormat="1" x14ac:dyDescent="0.2">
      <c r="A222" s="3"/>
      <c r="B222" s="2"/>
      <c r="C222" s="3"/>
      <c r="D222" s="68"/>
      <c r="H222" s="32"/>
      <c r="I222" s="43"/>
      <c r="J222" s="52"/>
    </row>
    <row r="223" spans="1:10" s="1" customFormat="1" x14ac:dyDescent="0.2">
      <c r="A223" s="3"/>
      <c r="B223" s="2"/>
      <c r="C223" s="3"/>
      <c r="D223" s="68"/>
      <c r="H223" s="32"/>
      <c r="I223" s="43"/>
      <c r="J223" s="52"/>
    </row>
    <row r="224" spans="1:10" s="1" customFormat="1" x14ac:dyDescent="0.2">
      <c r="A224" s="3"/>
      <c r="B224" s="2"/>
      <c r="C224" s="3"/>
      <c r="D224" s="68"/>
      <c r="H224" s="32"/>
      <c r="I224" s="43"/>
      <c r="J224" s="52"/>
    </row>
    <row r="225" spans="1:10" s="1" customFormat="1" x14ac:dyDescent="0.2">
      <c r="A225" s="3"/>
      <c r="B225" s="2"/>
      <c r="C225" s="3"/>
      <c r="D225" s="68"/>
      <c r="H225" s="32"/>
      <c r="I225" s="43"/>
      <c r="J225" s="52"/>
    </row>
    <row r="226" spans="1:10" s="1" customFormat="1" x14ac:dyDescent="0.2">
      <c r="A226" s="3"/>
      <c r="B226" s="2"/>
      <c r="C226" s="3"/>
      <c r="D226" s="68"/>
      <c r="H226" s="32"/>
      <c r="I226" s="43"/>
      <c r="J226" s="52"/>
    </row>
    <row r="227" spans="1:10" s="1" customFormat="1" x14ac:dyDescent="0.2">
      <c r="A227" s="3"/>
      <c r="B227" s="2"/>
      <c r="C227" s="3"/>
      <c r="D227" s="68"/>
      <c r="H227" s="32"/>
      <c r="I227" s="43"/>
      <c r="J227" s="52"/>
    </row>
    <row r="228" spans="1:10" s="1" customFormat="1" x14ac:dyDescent="0.2">
      <c r="A228" s="3"/>
      <c r="B228" s="2"/>
      <c r="C228" s="3"/>
      <c r="D228" s="68"/>
      <c r="H228" s="32"/>
      <c r="I228" s="43"/>
      <c r="J228" s="52"/>
    </row>
    <row r="229" spans="1:10" s="1" customFormat="1" x14ac:dyDescent="0.2">
      <c r="A229" s="3"/>
      <c r="B229" s="2"/>
      <c r="C229" s="3"/>
      <c r="D229" s="68"/>
      <c r="H229" s="32"/>
      <c r="I229" s="43"/>
      <c r="J229" s="52"/>
    </row>
    <row r="230" spans="1:10" s="1" customFormat="1" x14ac:dyDescent="0.2">
      <c r="A230" s="3"/>
      <c r="B230" s="2"/>
      <c r="C230" s="3"/>
      <c r="D230" s="68"/>
      <c r="H230" s="32"/>
      <c r="I230" s="43"/>
      <c r="J230" s="52"/>
    </row>
    <row r="231" spans="1:10" s="1" customFormat="1" x14ac:dyDescent="0.2">
      <c r="A231" s="3"/>
      <c r="B231" s="2"/>
      <c r="C231" s="3"/>
      <c r="D231" s="68"/>
      <c r="H231" s="32"/>
      <c r="I231" s="43"/>
      <c r="J231" s="52"/>
    </row>
    <row r="232" spans="1:10" s="1" customFormat="1" x14ac:dyDescent="0.2">
      <c r="A232" s="3"/>
      <c r="B232" s="2"/>
      <c r="C232" s="3"/>
      <c r="D232" s="68"/>
      <c r="H232" s="32"/>
      <c r="I232" s="43"/>
      <c r="J232" s="52"/>
    </row>
    <row r="233" spans="1:10" s="1" customFormat="1" x14ac:dyDescent="0.2">
      <c r="A233" s="3"/>
      <c r="B233" s="2"/>
      <c r="C233" s="3"/>
      <c r="D233" s="68"/>
      <c r="H233" s="32"/>
      <c r="I233" s="43"/>
      <c r="J233" s="52"/>
    </row>
    <row r="234" spans="1:10" s="1" customFormat="1" x14ac:dyDescent="0.2">
      <c r="A234" s="3"/>
      <c r="B234" s="2"/>
      <c r="C234" s="3"/>
      <c r="D234" s="68"/>
      <c r="H234" s="32"/>
      <c r="I234" s="43"/>
      <c r="J234" s="52"/>
    </row>
    <row r="235" spans="1:10" s="1" customFormat="1" x14ac:dyDescent="0.2">
      <c r="A235" s="3"/>
      <c r="B235" s="2"/>
      <c r="C235" s="3"/>
      <c r="D235" s="68"/>
      <c r="H235" s="32"/>
      <c r="I235" s="43"/>
      <c r="J235" s="52"/>
    </row>
    <row r="236" spans="1:10" s="1" customFormat="1" x14ac:dyDescent="0.2">
      <c r="A236" s="3"/>
      <c r="B236" s="2"/>
      <c r="C236" s="3"/>
      <c r="D236" s="68"/>
      <c r="H236" s="32"/>
      <c r="I236" s="43"/>
      <c r="J236" s="52"/>
    </row>
    <row r="237" spans="1:10" s="1" customFormat="1" x14ac:dyDescent="0.2">
      <c r="A237" s="3"/>
      <c r="B237" s="2"/>
      <c r="C237" s="3"/>
      <c r="D237" s="68"/>
      <c r="H237" s="32"/>
      <c r="I237" s="43"/>
      <c r="J237" s="52"/>
    </row>
    <row r="238" spans="1:10" s="1" customFormat="1" x14ac:dyDescent="0.2">
      <c r="A238" s="3"/>
      <c r="B238" s="2"/>
      <c r="C238" s="3"/>
      <c r="D238" s="68"/>
      <c r="H238" s="32"/>
      <c r="I238" s="43"/>
      <c r="J238" s="52"/>
    </row>
    <row r="239" spans="1:10" s="1" customFormat="1" x14ac:dyDescent="0.2">
      <c r="A239" s="3"/>
      <c r="B239" s="2"/>
      <c r="C239" s="3"/>
      <c r="D239" s="68"/>
      <c r="H239" s="32"/>
      <c r="I239" s="43"/>
      <c r="J239" s="52"/>
    </row>
    <row r="240" spans="1:10" s="1" customFormat="1" x14ac:dyDescent="0.2">
      <c r="A240" s="3"/>
      <c r="B240" s="2"/>
      <c r="C240" s="3"/>
      <c r="D240" s="68"/>
      <c r="H240" s="32"/>
      <c r="I240" s="43"/>
      <c r="J240" s="52"/>
    </row>
    <row r="241" spans="1:10" s="1" customFormat="1" x14ac:dyDescent="0.2">
      <c r="A241" s="3"/>
      <c r="B241" s="2"/>
      <c r="C241" s="3"/>
      <c r="D241" s="68"/>
      <c r="H241" s="32"/>
      <c r="I241" s="43"/>
      <c r="J241" s="52"/>
    </row>
    <row r="242" spans="1:10" s="1" customFormat="1" x14ac:dyDescent="0.2">
      <c r="A242" s="3"/>
      <c r="B242" s="2"/>
      <c r="C242" s="3"/>
      <c r="D242" s="68"/>
      <c r="H242" s="32"/>
      <c r="I242" s="43"/>
      <c r="J242" s="52"/>
    </row>
    <row r="243" spans="1:10" s="1" customFormat="1" x14ac:dyDescent="0.2">
      <c r="A243" s="3"/>
      <c r="B243" s="2"/>
      <c r="C243" s="3"/>
      <c r="D243" s="68"/>
      <c r="H243" s="32"/>
      <c r="I243" s="43"/>
      <c r="J243" s="52"/>
    </row>
    <row r="244" spans="1:10" s="1" customFormat="1" x14ac:dyDescent="0.2">
      <c r="A244" s="3"/>
      <c r="B244" s="2"/>
      <c r="C244" s="3"/>
      <c r="D244" s="68"/>
      <c r="H244" s="32"/>
      <c r="I244" s="43"/>
      <c r="J244" s="52"/>
    </row>
    <row r="245" spans="1:10" s="1" customFormat="1" x14ac:dyDescent="0.2">
      <c r="A245" s="3"/>
      <c r="B245" s="2"/>
      <c r="C245" s="3"/>
      <c r="D245" s="68"/>
      <c r="H245" s="32"/>
      <c r="I245" s="43"/>
      <c r="J245" s="52"/>
    </row>
    <row r="246" spans="1:10" s="1" customFormat="1" x14ac:dyDescent="0.2">
      <c r="A246" s="3"/>
      <c r="B246" s="2"/>
      <c r="C246" s="3"/>
      <c r="D246" s="68"/>
      <c r="H246" s="32"/>
      <c r="I246" s="43"/>
      <c r="J246" s="52"/>
    </row>
    <row r="247" spans="1:10" s="1" customFormat="1" x14ac:dyDescent="0.2">
      <c r="A247" s="3"/>
      <c r="B247" s="2"/>
      <c r="C247" s="3"/>
      <c r="D247" s="68"/>
      <c r="H247" s="32"/>
      <c r="I247" s="43"/>
      <c r="J247" s="52"/>
    </row>
    <row r="248" spans="1:10" s="1" customFormat="1" x14ac:dyDescent="0.2">
      <c r="A248" s="3"/>
      <c r="B248" s="2"/>
      <c r="C248" s="3"/>
      <c r="D248" s="68"/>
      <c r="H248" s="32"/>
      <c r="I248" s="43"/>
      <c r="J248" s="52"/>
    </row>
    <row r="249" spans="1:10" s="1" customFormat="1" x14ac:dyDescent="0.2">
      <c r="A249" s="3"/>
      <c r="B249" s="2"/>
      <c r="C249" s="3"/>
      <c r="D249" s="68"/>
      <c r="H249" s="32"/>
      <c r="I249" s="43"/>
      <c r="J249" s="52"/>
    </row>
    <row r="250" spans="1:10" s="1" customFormat="1" x14ac:dyDescent="0.2">
      <c r="A250" s="3"/>
      <c r="B250" s="2"/>
      <c r="C250" s="3"/>
      <c r="D250" s="68"/>
      <c r="H250" s="32"/>
      <c r="I250" s="43"/>
      <c r="J250" s="52"/>
    </row>
    <row r="251" spans="1:10" s="1" customFormat="1" x14ac:dyDescent="0.2">
      <c r="A251" s="3"/>
      <c r="B251" s="2"/>
      <c r="C251" s="3"/>
      <c r="D251" s="68"/>
      <c r="H251" s="32"/>
      <c r="I251" s="43"/>
      <c r="J251" s="52"/>
    </row>
    <row r="252" spans="1:10" s="1" customFormat="1" x14ac:dyDescent="0.2">
      <c r="A252" s="3"/>
      <c r="B252" s="2"/>
      <c r="C252" s="3"/>
      <c r="D252" s="68"/>
      <c r="H252" s="32"/>
      <c r="I252" s="43"/>
      <c r="J252" s="52"/>
    </row>
    <row r="253" spans="1:10" s="1" customFormat="1" x14ac:dyDescent="0.2">
      <c r="A253" s="3"/>
      <c r="B253" s="2"/>
      <c r="C253" s="3"/>
      <c r="D253" s="68"/>
      <c r="H253" s="32"/>
      <c r="I253" s="43"/>
      <c r="J253" s="52"/>
    </row>
    <row r="254" spans="1:10" s="1" customFormat="1" x14ac:dyDescent="0.2">
      <c r="A254" s="3"/>
      <c r="B254" s="2"/>
      <c r="C254" s="3"/>
      <c r="D254" s="68"/>
      <c r="H254" s="32"/>
      <c r="I254" s="43"/>
      <c r="J254" s="52"/>
    </row>
    <row r="255" spans="1:10" s="1" customFormat="1" x14ac:dyDescent="0.2">
      <c r="A255" s="3"/>
      <c r="B255" s="2"/>
      <c r="C255" s="3"/>
      <c r="D255" s="68"/>
      <c r="H255" s="32"/>
      <c r="I255" s="43"/>
      <c r="J255" s="52"/>
    </row>
    <row r="256" spans="1:10" s="1" customFormat="1" x14ac:dyDescent="0.2">
      <c r="A256" s="3"/>
      <c r="B256" s="2"/>
      <c r="C256" s="3"/>
      <c r="D256" s="68"/>
      <c r="H256" s="32"/>
      <c r="I256" s="43"/>
      <c r="J256" s="52"/>
    </row>
    <row r="257" spans="1:10" s="1" customFormat="1" x14ac:dyDescent="0.2">
      <c r="A257" s="3"/>
      <c r="B257" s="2"/>
      <c r="C257" s="3"/>
      <c r="D257" s="68"/>
      <c r="H257" s="32"/>
      <c r="I257" s="43"/>
      <c r="J257" s="52"/>
    </row>
    <row r="258" spans="1:10" s="1" customFormat="1" x14ac:dyDescent="0.2">
      <c r="A258" s="3"/>
      <c r="B258" s="2"/>
      <c r="C258" s="3"/>
      <c r="D258" s="68"/>
      <c r="H258" s="32"/>
      <c r="I258" s="43"/>
      <c r="J258" s="52"/>
    </row>
    <row r="259" spans="1:10" s="1" customFormat="1" x14ac:dyDescent="0.2">
      <c r="A259" s="3"/>
      <c r="B259" s="2"/>
      <c r="C259" s="3"/>
      <c r="D259" s="68"/>
      <c r="H259" s="32"/>
      <c r="I259" s="43"/>
      <c r="J259" s="52"/>
    </row>
    <row r="260" spans="1:10" s="1" customFormat="1" x14ac:dyDescent="0.2">
      <c r="A260" s="3"/>
      <c r="B260" s="2"/>
      <c r="C260" s="3"/>
      <c r="D260" s="68"/>
      <c r="H260" s="32"/>
      <c r="I260" s="43"/>
      <c r="J260" s="52"/>
    </row>
    <row r="261" spans="1:10" s="1" customFormat="1" x14ac:dyDescent="0.2">
      <c r="A261" s="3"/>
      <c r="B261" s="2"/>
      <c r="C261" s="3"/>
      <c r="D261" s="68"/>
      <c r="H261" s="32"/>
      <c r="I261" s="43"/>
      <c r="J261" s="52"/>
    </row>
    <row r="262" spans="1:10" s="1" customFormat="1" x14ac:dyDescent="0.2">
      <c r="A262" s="3"/>
      <c r="B262" s="2"/>
      <c r="C262" s="3"/>
      <c r="D262" s="68"/>
      <c r="H262" s="32"/>
      <c r="I262" s="43"/>
      <c r="J262" s="52"/>
    </row>
    <row r="263" spans="1:10" s="1" customFormat="1" x14ac:dyDescent="0.2">
      <c r="A263" s="3"/>
      <c r="B263" s="2"/>
      <c r="C263" s="3"/>
      <c r="D263" s="68"/>
      <c r="H263" s="32"/>
      <c r="I263" s="43"/>
      <c r="J263" s="52"/>
    </row>
    <row r="264" spans="1:10" s="1" customFormat="1" x14ac:dyDescent="0.2">
      <c r="A264" s="3"/>
      <c r="B264" s="2"/>
      <c r="C264" s="3"/>
      <c r="D264" s="68"/>
      <c r="H264" s="32"/>
      <c r="I264" s="43"/>
      <c r="J264" s="52"/>
    </row>
    <row r="265" spans="1:10" s="1" customFormat="1" x14ac:dyDescent="0.2">
      <c r="A265" s="3"/>
      <c r="B265" s="2"/>
      <c r="C265" s="3"/>
      <c r="D265" s="68"/>
      <c r="H265" s="32"/>
      <c r="I265" s="43"/>
      <c r="J265" s="52"/>
    </row>
    <row r="266" spans="1:10" s="1" customFormat="1" x14ac:dyDescent="0.2">
      <c r="A266" s="3"/>
      <c r="B266" s="2"/>
      <c r="C266" s="3"/>
      <c r="D266" s="68"/>
      <c r="H266" s="32"/>
      <c r="I266" s="43"/>
      <c r="J266" s="52"/>
    </row>
    <row r="267" spans="1:10" s="1" customFormat="1" x14ac:dyDescent="0.2">
      <c r="A267" s="3"/>
      <c r="B267" s="2"/>
      <c r="C267" s="3"/>
      <c r="D267" s="68"/>
      <c r="H267" s="32"/>
      <c r="I267" s="43"/>
      <c r="J267" s="52"/>
    </row>
    <row r="268" spans="1:10" s="1" customFormat="1" x14ac:dyDescent="0.2">
      <c r="A268" s="3"/>
      <c r="B268" s="2"/>
      <c r="C268" s="3"/>
      <c r="D268" s="68"/>
      <c r="H268" s="32"/>
      <c r="I268" s="43"/>
      <c r="J268" s="52"/>
    </row>
    <row r="269" spans="1:10" s="1" customFormat="1" x14ac:dyDescent="0.2">
      <c r="A269" s="3"/>
      <c r="B269" s="2"/>
      <c r="C269" s="3"/>
      <c r="D269" s="68"/>
      <c r="H269" s="32"/>
      <c r="I269" s="43"/>
      <c r="J269" s="52"/>
    </row>
    <row r="270" spans="1:10" s="1" customFormat="1" x14ac:dyDescent="0.2">
      <c r="A270" s="3"/>
      <c r="B270" s="2"/>
      <c r="C270" s="3"/>
      <c r="D270" s="68"/>
      <c r="H270" s="32"/>
      <c r="I270" s="43"/>
      <c r="J270" s="52"/>
    </row>
    <row r="271" spans="1:10" s="1" customFormat="1" x14ac:dyDescent="0.2">
      <c r="A271" s="3"/>
      <c r="B271" s="2"/>
      <c r="C271" s="3"/>
      <c r="D271" s="68"/>
      <c r="H271" s="32"/>
      <c r="I271" s="43"/>
      <c r="J271" s="52"/>
    </row>
    <row r="272" spans="1:10" s="1" customFormat="1" x14ac:dyDescent="0.2">
      <c r="A272" s="3"/>
      <c r="B272" s="2"/>
      <c r="C272" s="3"/>
      <c r="D272" s="68"/>
      <c r="H272" s="32"/>
      <c r="I272" s="43"/>
      <c r="J272" s="52"/>
    </row>
    <row r="273" spans="1:10" s="1" customFormat="1" x14ac:dyDescent="0.2">
      <c r="A273" s="3"/>
      <c r="B273" s="2"/>
      <c r="C273" s="3"/>
      <c r="D273" s="68"/>
      <c r="H273" s="32"/>
      <c r="I273" s="43"/>
      <c r="J273" s="52"/>
    </row>
    <row r="274" spans="1:10" s="1" customFormat="1" x14ac:dyDescent="0.2">
      <c r="A274" s="3"/>
      <c r="B274" s="2"/>
      <c r="C274" s="3"/>
      <c r="D274" s="68"/>
      <c r="H274" s="32"/>
      <c r="I274" s="43"/>
      <c r="J274" s="52"/>
    </row>
    <row r="275" spans="1:10" s="1" customFormat="1" x14ac:dyDescent="0.2">
      <c r="A275" s="3"/>
      <c r="B275" s="2"/>
      <c r="C275" s="3"/>
      <c r="D275" s="68"/>
      <c r="H275" s="32"/>
      <c r="I275" s="43"/>
      <c r="J275" s="52"/>
    </row>
    <row r="276" spans="1:10" s="1" customFormat="1" x14ac:dyDescent="0.2">
      <c r="A276" s="3"/>
      <c r="B276" s="2"/>
      <c r="C276" s="3"/>
      <c r="D276" s="68"/>
      <c r="H276" s="32"/>
      <c r="I276" s="43"/>
      <c r="J276" s="52"/>
    </row>
    <row r="277" spans="1:10" s="1" customFormat="1" x14ac:dyDescent="0.2">
      <c r="A277" s="3"/>
      <c r="B277" s="2"/>
      <c r="C277" s="3"/>
      <c r="D277" s="68"/>
      <c r="H277" s="32"/>
      <c r="I277" s="43"/>
      <c r="J277" s="52"/>
    </row>
    <row r="278" spans="1:10" s="1" customFormat="1" x14ac:dyDescent="0.2">
      <c r="A278" s="3"/>
      <c r="B278" s="2"/>
      <c r="C278" s="3"/>
      <c r="D278" s="68"/>
      <c r="H278" s="32"/>
      <c r="I278" s="43"/>
      <c r="J278" s="52"/>
    </row>
    <row r="279" spans="1:10" s="1" customFormat="1" x14ac:dyDescent="0.2">
      <c r="A279" s="3"/>
      <c r="B279" s="2"/>
      <c r="C279" s="3"/>
      <c r="D279" s="68"/>
      <c r="H279" s="32"/>
      <c r="I279" s="43"/>
      <c r="J279" s="52"/>
    </row>
    <row r="280" spans="1:10" s="1" customFormat="1" x14ac:dyDescent="0.2">
      <c r="A280" s="3"/>
      <c r="B280" s="2"/>
      <c r="C280" s="3"/>
      <c r="D280" s="68"/>
      <c r="H280" s="32"/>
      <c r="I280" s="43"/>
      <c r="J280" s="52"/>
    </row>
    <row r="281" spans="1:10" s="1" customFormat="1" x14ac:dyDescent="0.2">
      <c r="A281" s="3"/>
      <c r="B281" s="2"/>
      <c r="C281" s="3"/>
      <c r="D281" s="68"/>
      <c r="H281" s="32"/>
      <c r="I281" s="43"/>
      <c r="J281" s="52"/>
    </row>
    <row r="282" spans="1:10" s="1" customFormat="1" x14ac:dyDescent="0.2">
      <c r="A282" s="3"/>
      <c r="B282" s="2"/>
      <c r="C282" s="3"/>
      <c r="D282" s="68"/>
      <c r="H282" s="32"/>
      <c r="I282" s="43"/>
      <c r="J282" s="52"/>
    </row>
    <row r="283" spans="1:10" s="1" customFormat="1" x14ac:dyDescent="0.2">
      <c r="A283" s="3"/>
      <c r="B283" s="2"/>
      <c r="C283" s="3"/>
      <c r="D283" s="68"/>
      <c r="H283" s="32"/>
      <c r="I283" s="43"/>
      <c r="J283" s="52"/>
    </row>
    <row r="284" spans="1:10" s="1" customFormat="1" x14ac:dyDescent="0.2">
      <c r="A284" s="3"/>
      <c r="B284" s="2"/>
      <c r="C284" s="3"/>
      <c r="D284" s="68"/>
      <c r="H284" s="32"/>
      <c r="I284" s="43"/>
      <c r="J284" s="52"/>
    </row>
    <row r="285" spans="1:10" s="1" customFormat="1" x14ac:dyDescent="0.2">
      <c r="A285" s="3"/>
      <c r="B285" s="2"/>
      <c r="C285" s="3"/>
      <c r="D285" s="68"/>
      <c r="H285" s="32"/>
      <c r="I285" s="43"/>
      <c r="J285" s="52"/>
    </row>
    <row r="286" spans="1:10" s="1" customFormat="1" x14ac:dyDescent="0.2">
      <c r="A286" s="3"/>
      <c r="B286" s="2"/>
      <c r="C286" s="3"/>
      <c r="D286" s="68"/>
      <c r="H286" s="32"/>
      <c r="I286" s="43"/>
      <c r="J286" s="52"/>
    </row>
    <row r="287" spans="1:10" s="1" customFormat="1" x14ac:dyDescent="0.2">
      <c r="A287" s="3"/>
      <c r="B287" s="2"/>
      <c r="C287" s="3"/>
      <c r="D287" s="68"/>
      <c r="H287" s="32"/>
      <c r="I287" s="43"/>
      <c r="J287" s="52"/>
    </row>
    <row r="288" spans="1:10" s="1" customFormat="1" x14ac:dyDescent="0.2">
      <c r="A288" s="3"/>
      <c r="B288" s="2"/>
      <c r="C288" s="3"/>
      <c r="D288" s="68"/>
      <c r="H288" s="32"/>
      <c r="I288" s="43"/>
      <c r="J288" s="52"/>
    </row>
    <row r="289" spans="1:10" s="1" customFormat="1" x14ac:dyDescent="0.2">
      <c r="A289" s="3"/>
      <c r="B289" s="2"/>
      <c r="C289" s="3"/>
      <c r="D289" s="68"/>
      <c r="H289" s="32"/>
      <c r="I289" s="43"/>
      <c r="J289" s="52"/>
    </row>
    <row r="290" spans="1:10" s="1" customFormat="1" x14ac:dyDescent="0.2">
      <c r="A290" s="3"/>
      <c r="B290" s="2"/>
      <c r="C290" s="3"/>
      <c r="D290" s="68"/>
      <c r="H290" s="32"/>
      <c r="I290" s="43"/>
      <c r="J290" s="52"/>
    </row>
    <row r="291" spans="1:10" s="1" customFormat="1" x14ac:dyDescent="0.2">
      <c r="A291" s="3"/>
      <c r="B291" s="2"/>
      <c r="C291" s="3"/>
      <c r="D291" s="68"/>
      <c r="H291" s="32"/>
      <c r="I291" s="43"/>
      <c r="J291" s="52"/>
    </row>
    <row r="292" spans="1:10" s="1" customFormat="1" x14ac:dyDescent="0.2">
      <c r="A292" s="3"/>
      <c r="B292" s="2"/>
      <c r="C292" s="3"/>
      <c r="D292" s="68"/>
      <c r="H292" s="32"/>
      <c r="I292" s="43"/>
      <c r="J292" s="52"/>
    </row>
    <row r="293" spans="1:10" s="1" customFormat="1" x14ac:dyDescent="0.2">
      <c r="A293" s="3"/>
      <c r="B293" s="2"/>
      <c r="C293" s="3"/>
      <c r="D293" s="68"/>
      <c r="H293" s="32"/>
      <c r="I293" s="43"/>
      <c r="J293" s="52"/>
    </row>
    <row r="294" spans="1:10" s="1" customFormat="1" x14ac:dyDescent="0.2">
      <c r="A294" s="3"/>
      <c r="B294" s="2"/>
      <c r="C294" s="3"/>
      <c r="D294" s="68"/>
      <c r="H294" s="32"/>
      <c r="I294" s="43"/>
      <c r="J294" s="52"/>
    </row>
    <row r="295" spans="1:10" s="1" customFormat="1" x14ac:dyDescent="0.2">
      <c r="A295" s="3"/>
      <c r="B295" s="2"/>
      <c r="C295" s="3"/>
      <c r="D295" s="68"/>
      <c r="H295" s="32"/>
      <c r="I295" s="43"/>
      <c r="J295" s="52"/>
    </row>
    <row r="296" spans="1:10" s="1" customFormat="1" x14ac:dyDescent="0.2">
      <c r="A296" s="3"/>
      <c r="B296" s="2"/>
      <c r="C296" s="3"/>
      <c r="D296" s="68"/>
      <c r="H296" s="32"/>
      <c r="I296" s="43"/>
      <c r="J296" s="52"/>
    </row>
    <row r="297" spans="1:10" s="1" customFormat="1" x14ac:dyDescent="0.2">
      <c r="A297" s="3"/>
      <c r="B297" s="2"/>
      <c r="C297" s="3"/>
      <c r="D297" s="68"/>
      <c r="H297" s="32"/>
      <c r="I297" s="43"/>
      <c r="J297" s="52"/>
    </row>
    <row r="298" spans="1:10" s="1" customFormat="1" x14ac:dyDescent="0.2">
      <c r="A298" s="3"/>
      <c r="B298" s="2"/>
      <c r="C298" s="3"/>
      <c r="D298" s="68"/>
      <c r="H298" s="32"/>
      <c r="I298" s="43"/>
      <c r="J298" s="52"/>
    </row>
    <row r="299" spans="1:10" s="1" customFormat="1" x14ac:dyDescent="0.2">
      <c r="A299" s="3"/>
      <c r="B299" s="2"/>
      <c r="C299" s="3"/>
      <c r="D299" s="68"/>
      <c r="H299" s="32"/>
      <c r="I299" s="43"/>
      <c r="J299" s="52"/>
    </row>
    <row r="300" spans="1:10" s="1" customFormat="1" x14ac:dyDescent="0.2">
      <c r="A300" s="3"/>
      <c r="B300" s="2"/>
      <c r="C300" s="3"/>
      <c r="D300" s="68"/>
      <c r="H300" s="32"/>
      <c r="I300" s="43"/>
      <c r="J300" s="52"/>
    </row>
    <row r="301" spans="1:10" s="1" customFormat="1" x14ac:dyDescent="0.2">
      <c r="A301" s="3"/>
      <c r="B301" s="2"/>
      <c r="C301" s="3"/>
      <c r="D301" s="68"/>
      <c r="H301" s="32"/>
      <c r="I301" s="43"/>
      <c r="J301" s="52"/>
    </row>
    <row r="302" spans="1:10" s="1" customFormat="1" x14ac:dyDescent="0.2">
      <c r="A302" s="3"/>
      <c r="B302" s="2"/>
      <c r="C302" s="3"/>
      <c r="D302" s="68"/>
      <c r="H302" s="32"/>
      <c r="I302" s="43"/>
      <c r="J302" s="52"/>
    </row>
    <row r="303" spans="1:10" s="1" customFormat="1" x14ac:dyDescent="0.2">
      <c r="A303" s="3"/>
      <c r="B303" s="2"/>
      <c r="C303" s="3"/>
      <c r="D303" s="68"/>
      <c r="H303" s="32"/>
      <c r="I303" s="43"/>
      <c r="J303" s="52"/>
    </row>
    <row r="304" spans="1:10" s="1" customFormat="1" x14ac:dyDescent="0.2">
      <c r="A304" s="3"/>
      <c r="B304" s="2"/>
      <c r="C304" s="3"/>
      <c r="D304" s="68"/>
      <c r="H304" s="32"/>
      <c r="I304" s="43"/>
      <c r="J304" s="52"/>
    </row>
    <row r="305" spans="1:10" s="1" customFormat="1" x14ac:dyDescent="0.2">
      <c r="A305" s="3"/>
      <c r="B305" s="2"/>
      <c r="C305" s="3"/>
      <c r="D305" s="68"/>
      <c r="H305" s="32"/>
      <c r="I305" s="43"/>
      <c r="J305" s="52"/>
    </row>
    <row r="306" spans="1:10" s="1" customFormat="1" x14ac:dyDescent="0.2">
      <c r="A306" s="3"/>
      <c r="B306" s="2"/>
      <c r="C306" s="3"/>
      <c r="D306" s="68"/>
      <c r="H306" s="32"/>
      <c r="I306" s="43"/>
      <c r="J306" s="52"/>
    </row>
    <row r="307" spans="1:10" s="1" customFormat="1" x14ac:dyDescent="0.2">
      <c r="A307" s="3"/>
      <c r="B307" s="2"/>
      <c r="C307" s="3"/>
      <c r="D307" s="68"/>
      <c r="H307" s="32"/>
      <c r="I307" s="43"/>
      <c r="J307" s="52"/>
    </row>
    <row r="308" spans="1:10" s="1" customFormat="1" x14ac:dyDescent="0.2">
      <c r="A308" s="3"/>
      <c r="B308" s="2"/>
      <c r="C308" s="3"/>
      <c r="D308" s="68"/>
      <c r="H308" s="32"/>
      <c r="I308" s="43"/>
      <c r="J308" s="52"/>
    </row>
    <row r="309" spans="1:10" s="1" customFormat="1" x14ac:dyDescent="0.2">
      <c r="A309" s="3"/>
      <c r="B309" s="2"/>
      <c r="C309" s="3"/>
      <c r="D309" s="68"/>
      <c r="H309" s="32"/>
      <c r="I309" s="43"/>
      <c r="J309" s="52"/>
    </row>
    <row r="310" spans="1:10" s="1" customFormat="1" x14ac:dyDescent="0.2">
      <c r="A310" s="3"/>
      <c r="B310" s="2"/>
      <c r="C310" s="3"/>
      <c r="D310" s="68"/>
      <c r="H310" s="32"/>
      <c r="I310" s="43"/>
      <c r="J310" s="52"/>
    </row>
    <row r="311" spans="1:10" s="1" customFormat="1" x14ac:dyDescent="0.2">
      <c r="A311" s="3"/>
      <c r="B311" s="2"/>
      <c r="C311" s="3"/>
      <c r="D311" s="68"/>
      <c r="H311" s="32"/>
      <c r="I311" s="43"/>
      <c r="J311" s="52"/>
    </row>
    <row r="312" spans="1:10" s="1" customFormat="1" x14ac:dyDescent="0.2">
      <c r="A312" s="3"/>
      <c r="B312" s="2"/>
      <c r="C312" s="3"/>
      <c r="D312" s="68"/>
      <c r="H312" s="32"/>
      <c r="I312" s="43"/>
      <c r="J312" s="52"/>
    </row>
    <row r="313" spans="1:10" s="1" customFormat="1" x14ac:dyDescent="0.2">
      <c r="A313" s="3"/>
      <c r="B313" s="2"/>
      <c r="C313" s="3"/>
      <c r="D313" s="68"/>
      <c r="H313" s="32"/>
      <c r="I313" s="43"/>
      <c r="J313" s="52"/>
    </row>
    <row r="314" spans="1:10" s="1" customFormat="1" x14ac:dyDescent="0.2">
      <c r="A314" s="3"/>
      <c r="B314" s="2"/>
      <c r="C314" s="3"/>
      <c r="D314" s="68"/>
      <c r="H314" s="32"/>
      <c r="I314" s="43"/>
      <c r="J314" s="52"/>
    </row>
    <row r="315" spans="1:10" s="1" customFormat="1" x14ac:dyDescent="0.2">
      <c r="A315" s="3"/>
      <c r="B315" s="2"/>
      <c r="C315" s="3"/>
      <c r="D315" s="68"/>
      <c r="H315" s="32"/>
      <c r="I315" s="43"/>
      <c r="J315" s="52"/>
    </row>
    <row r="316" spans="1:10" s="1" customFormat="1" x14ac:dyDescent="0.2">
      <c r="A316" s="3"/>
      <c r="B316" s="2"/>
      <c r="C316" s="3"/>
      <c r="D316" s="68"/>
      <c r="H316" s="32"/>
      <c r="I316" s="43"/>
      <c r="J316" s="52"/>
    </row>
    <row r="317" spans="1:10" s="1" customFormat="1" x14ac:dyDescent="0.2">
      <c r="A317" s="3"/>
      <c r="B317" s="2"/>
      <c r="C317" s="3"/>
      <c r="D317" s="68"/>
      <c r="H317" s="32"/>
      <c r="I317" s="43"/>
      <c r="J317" s="52"/>
    </row>
    <row r="318" spans="1:10" s="1" customFormat="1" x14ac:dyDescent="0.2">
      <c r="A318" s="3"/>
      <c r="B318" s="2"/>
      <c r="C318" s="3"/>
      <c r="D318" s="68"/>
      <c r="H318" s="32"/>
      <c r="I318" s="43"/>
      <c r="J318" s="52"/>
    </row>
    <row r="319" spans="1:10" s="1" customFormat="1" x14ac:dyDescent="0.2">
      <c r="A319" s="3"/>
      <c r="B319" s="2"/>
      <c r="C319" s="3"/>
      <c r="D319" s="68"/>
      <c r="H319" s="32"/>
      <c r="I319" s="43"/>
      <c r="J319" s="52"/>
    </row>
    <row r="320" spans="1:10" s="1" customFormat="1" x14ac:dyDescent="0.2">
      <c r="A320" s="3"/>
      <c r="B320" s="2"/>
      <c r="C320" s="3"/>
      <c r="D320" s="68"/>
      <c r="H320" s="32"/>
      <c r="I320" s="43"/>
      <c r="J320" s="52"/>
    </row>
    <row r="321" spans="1:10" s="1" customFormat="1" x14ac:dyDescent="0.2">
      <c r="A321" s="3"/>
      <c r="B321" s="2"/>
      <c r="C321" s="3"/>
      <c r="D321" s="68"/>
      <c r="H321" s="32"/>
      <c r="I321" s="43"/>
      <c r="J321" s="52"/>
    </row>
    <row r="322" spans="1:10" s="1" customFormat="1" x14ac:dyDescent="0.2">
      <c r="A322" s="3"/>
      <c r="B322" s="2"/>
      <c r="C322" s="3"/>
      <c r="D322" s="68"/>
      <c r="H322" s="32"/>
      <c r="I322" s="43"/>
      <c r="J322" s="52"/>
    </row>
    <row r="323" spans="1:10" s="1" customFormat="1" x14ac:dyDescent="0.2">
      <c r="A323" s="3"/>
      <c r="B323" s="2"/>
      <c r="C323" s="3"/>
      <c r="D323" s="68"/>
      <c r="H323" s="32"/>
      <c r="I323" s="43"/>
      <c r="J323" s="52"/>
    </row>
    <row r="324" spans="1:10" s="1" customFormat="1" x14ac:dyDescent="0.2">
      <c r="A324" s="3"/>
      <c r="B324" s="2"/>
      <c r="C324" s="3"/>
      <c r="D324" s="68"/>
      <c r="H324" s="32"/>
      <c r="I324" s="43"/>
      <c r="J324" s="52"/>
    </row>
    <row r="325" spans="1:10" s="1" customFormat="1" x14ac:dyDescent="0.2">
      <c r="A325" s="3"/>
      <c r="B325" s="2"/>
      <c r="C325" s="3"/>
      <c r="D325" s="68"/>
      <c r="H325" s="32"/>
      <c r="I325" s="43"/>
      <c r="J325" s="52"/>
    </row>
    <row r="326" spans="1:10" s="1" customFormat="1" x14ac:dyDescent="0.2">
      <c r="A326" s="3"/>
      <c r="B326" s="2"/>
      <c r="C326" s="3"/>
      <c r="D326" s="68"/>
      <c r="H326" s="32"/>
      <c r="I326" s="43"/>
      <c r="J326" s="52"/>
    </row>
    <row r="327" spans="1:10" s="1" customFormat="1" x14ac:dyDescent="0.2">
      <c r="A327" s="3"/>
      <c r="B327" s="2"/>
      <c r="C327" s="3"/>
      <c r="D327" s="68"/>
      <c r="H327" s="32"/>
      <c r="I327" s="43"/>
      <c r="J327" s="52"/>
    </row>
    <row r="328" spans="1:10" s="1" customFormat="1" x14ac:dyDescent="0.2">
      <c r="A328" s="3"/>
      <c r="B328" s="2"/>
      <c r="C328" s="3"/>
      <c r="D328" s="68"/>
      <c r="H328" s="32"/>
      <c r="I328" s="43"/>
      <c r="J328" s="52"/>
    </row>
    <row r="329" spans="1:10" s="1" customFormat="1" x14ac:dyDescent="0.2">
      <c r="A329" s="3"/>
      <c r="B329" s="2"/>
      <c r="C329" s="3"/>
      <c r="D329" s="68"/>
      <c r="H329" s="32"/>
      <c r="I329" s="43"/>
      <c r="J329" s="52"/>
    </row>
    <row r="330" spans="1:10" s="1" customFormat="1" x14ac:dyDescent="0.2">
      <c r="A330" s="3"/>
      <c r="B330" s="2"/>
      <c r="C330" s="3"/>
      <c r="D330" s="68"/>
      <c r="H330" s="32"/>
      <c r="I330" s="43"/>
      <c r="J330" s="52"/>
    </row>
    <row r="331" spans="1:10" s="1" customFormat="1" x14ac:dyDescent="0.2">
      <c r="A331" s="3"/>
      <c r="B331" s="2"/>
      <c r="C331" s="3"/>
      <c r="D331" s="68"/>
      <c r="H331" s="32"/>
      <c r="I331" s="43"/>
      <c r="J331" s="52"/>
    </row>
    <row r="332" spans="1:10" s="1" customFormat="1" x14ac:dyDescent="0.2">
      <c r="A332" s="3"/>
      <c r="B332" s="2"/>
      <c r="C332" s="3"/>
      <c r="D332" s="68"/>
      <c r="H332" s="32"/>
      <c r="I332" s="43"/>
      <c r="J332" s="52"/>
    </row>
    <row r="333" spans="1:10" s="1" customFormat="1" x14ac:dyDescent="0.2">
      <c r="A333" s="3"/>
      <c r="B333" s="2"/>
      <c r="C333" s="3"/>
      <c r="D333" s="68"/>
      <c r="H333" s="32"/>
      <c r="I333" s="43"/>
      <c r="J333" s="52"/>
    </row>
    <row r="334" spans="1:10" s="1" customFormat="1" x14ac:dyDescent="0.2">
      <c r="A334" s="3"/>
      <c r="B334" s="2"/>
      <c r="C334" s="3"/>
      <c r="D334" s="68"/>
      <c r="H334" s="32"/>
      <c r="I334" s="43"/>
      <c r="J334" s="52"/>
    </row>
    <row r="335" spans="1:10" s="1" customFormat="1" x14ac:dyDescent="0.2">
      <c r="A335" s="3"/>
      <c r="B335" s="2"/>
      <c r="C335" s="3"/>
      <c r="D335" s="68"/>
      <c r="H335" s="32"/>
      <c r="I335" s="43"/>
      <c r="J335" s="52"/>
    </row>
    <row r="336" spans="1:10" s="1" customFormat="1" x14ac:dyDescent="0.2">
      <c r="A336" s="3"/>
      <c r="B336" s="2"/>
      <c r="C336" s="3"/>
      <c r="D336" s="68"/>
      <c r="H336" s="32"/>
      <c r="I336" s="43"/>
      <c r="J336" s="52"/>
    </row>
    <row r="337" spans="1:10" s="1" customFormat="1" x14ac:dyDescent="0.2">
      <c r="A337" s="3"/>
      <c r="B337" s="2"/>
      <c r="C337" s="3"/>
      <c r="D337" s="68"/>
      <c r="H337" s="32"/>
      <c r="I337" s="43"/>
      <c r="J337" s="52"/>
    </row>
    <row r="338" spans="1:10" s="1" customFormat="1" x14ac:dyDescent="0.2">
      <c r="A338" s="3"/>
      <c r="B338" s="2"/>
      <c r="C338" s="3"/>
      <c r="D338" s="68"/>
      <c r="H338" s="32"/>
      <c r="I338" s="43"/>
      <c r="J338" s="52"/>
    </row>
    <row r="339" spans="1:10" s="1" customFormat="1" x14ac:dyDescent="0.2">
      <c r="A339" s="3"/>
      <c r="B339" s="2"/>
      <c r="C339" s="3"/>
      <c r="D339" s="68"/>
      <c r="H339" s="32"/>
      <c r="I339" s="43"/>
      <c r="J339" s="52"/>
    </row>
    <row r="340" spans="1:10" s="1" customFormat="1" x14ac:dyDescent="0.2">
      <c r="A340" s="3"/>
      <c r="B340" s="2"/>
      <c r="C340" s="3"/>
      <c r="D340" s="68"/>
      <c r="H340" s="32"/>
      <c r="I340" s="43"/>
      <c r="J340" s="52"/>
    </row>
    <row r="341" spans="1:10" s="1" customFormat="1" x14ac:dyDescent="0.2">
      <c r="A341" s="3"/>
      <c r="B341" s="2"/>
      <c r="C341" s="3"/>
      <c r="D341" s="68"/>
      <c r="H341" s="32"/>
      <c r="I341" s="43"/>
      <c r="J341" s="52"/>
    </row>
    <row r="342" spans="1:10" s="1" customFormat="1" x14ac:dyDescent="0.2">
      <c r="A342" s="3"/>
      <c r="B342" s="2"/>
      <c r="C342" s="3"/>
      <c r="D342" s="68"/>
      <c r="H342" s="32"/>
      <c r="I342" s="43"/>
      <c r="J342" s="52"/>
    </row>
    <row r="343" spans="1:10" s="1" customFormat="1" x14ac:dyDescent="0.2">
      <c r="A343" s="3"/>
      <c r="B343" s="2"/>
      <c r="C343" s="3"/>
      <c r="D343" s="68"/>
      <c r="H343" s="32"/>
      <c r="I343" s="43"/>
      <c r="J343" s="52"/>
    </row>
    <row r="344" spans="1:10" s="1" customFormat="1" x14ac:dyDescent="0.2">
      <c r="A344" s="3"/>
      <c r="B344" s="2"/>
      <c r="C344" s="3"/>
      <c r="D344" s="68"/>
      <c r="H344" s="32"/>
      <c r="I344" s="43"/>
      <c r="J344" s="52"/>
    </row>
    <row r="345" spans="1:10" s="1" customFormat="1" x14ac:dyDescent="0.2">
      <c r="A345" s="3"/>
      <c r="B345" s="2"/>
      <c r="C345" s="3"/>
      <c r="D345" s="68"/>
      <c r="H345" s="32"/>
      <c r="I345" s="43"/>
      <c r="J345" s="52"/>
    </row>
    <row r="346" spans="1:10" s="1" customFormat="1" x14ac:dyDescent="0.2">
      <c r="A346" s="3"/>
      <c r="B346" s="2"/>
      <c r="C346" s="3"/>
      <c r="D346" s="68"/>
      <c r="H346" s="32"/>
      <c r="I346" s="43"/>
      <c r="J346" s="52"/>
    </row>
    <row r="347" spans="1:10" s="1" customFormat="1" x14ac:dyDescent="0.2">
      <c r="A347" s="3"/>
      <c r="B347" s="2"/>
      <c r="C347" s="3"/>
      <c r="D347" s="68"/>
      <c r="H347" s="32"/>
      <c r="I347" s="43"/>
      <c r="J347" s="52"/>
    </row>
    <row r="348" spans="1:10" s="1" customFormat="1" x14ac:dyDescent="0.2">
      <c r="A348" s="3"/>
      <c r="B348" s="2"/>
      <c r="C348" s="3"/>
      <c r="D348" s="68"/>
      <c r="H348" s="32"/>
      <c r="I348" s="43"/>
      <c r="J348" s="52"/>
    </row>
    <row r="349" spans="1:10" s="1" customFormat="1" x14ac:dyDescent="0.2">
      <c r="A349" s="3"/>
      <c r="B349" s="2"/>
      <c r="C349" s="3"/>
      <c r="D349" s="68"/>
      <c r="H349" s="32"/>
      <c r="I349" s="43"/>
      <c r="J349" s="52"/>
    </row>
    <row r="350" spans="1:10" s="1" customFormat="1" x14ac:dyDescent="0.2">
      <c r="A350" s="3"/>
      <c r="B350" s="2"/>
      <c r="C350" s="3"/>
      <c r="D350" s="68"/>
      <c r="H350" s="32"/>
      <c r="I350" s="43"/>
      <c r="J350" s="52"/>
    </row>
    <row r="351" spans="1:10" s="1" customFormat="1" x14ac:dyDescent="0.2">
      <c r="A351" s="3"/>
      <c r="B351" s="2"/>
      <c r="C351" s="3"/>
      <c r="D351" s="68"/>
      <c r="H351" s="32"/>
      <c r="I351" s="43"/>
      <c r="J351" s="52"/>
    </row>
    <row r="352" spans="1:10" s="1" customFormat="1" x14ac:dyDescent="0.2">
      <c r="A352" s="3"/>
      <c r="B352" s="2"/>
      <c r="C352" s="3"/>
      <c r="D352" s="68"/>
      <c r="H352" s="32"/>
      <c r="I352" s="43"/>
      <c r="J352" s="52"/>
    </row>
    <row r="353" spans="1:10" s="1" customFormat="1" x14ac:dyDescent="0.2">
      <c r="A353" s="3"/>
      <c r="B353" s="2"/>
      <c r="C353" s="3"/>
      <c r="D353" s="68"/>
      <c r="H353" s="32"/>
      <c r="I353" s="43"/>
      <c r="J353" s="52"/>
    </row>
    <row r="354" spans="1:10" s="1" customFormat="1" x14ac:dyDescent="0.2">
      <c r="A354" s="3"/>
      <c r="B354" s="2"/>
      <c r="C354" s="3"/>
      <c r="D354" s="68"/>
      <c r="H354" s="32"/>
      <c r="I354" s="43"/>
      <c r="J354" s="52"/>
    </row>
    <row r="355" spans="1:10" s="1" customFormat="1" x14ac:dyDescent="0.2">
      <c r="A355" s="3"/>
      <c r="B355" s="2"/>
      <c r="C355" s="3"/>
      <c r="D355" s="68"/>
      <c r="H355" s="32"/>
      <c r="I355" s="43"/>
      <c r="J355" s="52"/>
    </row>
    <row r="356" spans="1:10" s="1" customFormat="1" x14ac:dyDescent="0.2">
      <c r="A356" s="3"/>
      <c r="B356" s="2"/>
      <c r="C356" s="3"/>
      <c r="D356" s="68"/>
      <c r="H356" s="32"/>
      <c r="I356" s="43"/>
      <c r="J356" s="52"/>
    </row>
    <row r="357" spans="1:10" s="1" customFormat="1" x14ac:dyDescent="0.2">
      <c r="A357" s="3"/>
      <c r="B357" s="2"/>
      <c r="C357" s="3"/>
      <c r="D357" s="68"/>
      <c r="H357" s="32"/>
      <c r="I357" s="43"/>
      <c r="J357" s="52"/>
    </row>
    <row r="358" spans="1:10" s="1" customFormat="1" x14ac:dyDescent="0.2">
      <c r="A358" s="3"/>
      <c r="B358" s="2"/>
      <c r="C358" s="3"/>
      <c r="D358" s="68"/>
      <c r="H358" s="32"/>
      <c r="I358" s="43"/>
      <c r="J358" s="52"/>
    </row>
    <row r="359" spans="1:10" s="1" customFormat="1" x14ac:dyDescent="0.2">
      <c r="A359" s="3"/>
      <c r="B359" s="2"/>
      <c r="C359" s="3"/>
      <c r="D359" s="68"/>
      <c r="H359" s="32"/>
      <c r="I359" s="43"/>
      <c r="J359" s="52"/>
    </row>
    <row r="360" spans="1:10" s="1" customFormat="1" x14ac:dyDescent="0.2">
      <c r="A360" s="3"/>
      <c r="B360" s="2"/>
      <c r="C360" s="3"/>
      <c r="D360" s="68"/>
      <c r="H360" s="32"/>
      <c r="I360" s="43"/>
      <c r="J360" s="52"/>
    </row>
    <row r="361" spans="1:10" s="1" customFormat="1" x14ac:dyDescent="0.2">
      <c r="A361" s="3"/>
      <c r="B361" s="2"/>
      <c r="C361" s="3"/>
      <c r="D361" s="68"/>
      <c r="H361" s="32"/>
      <c r="I361" s="43"/>
      <c r="J361" s="52"/>
    </row>
    <row r="362" spans="1:10" s="1" customFormat="1" x14ac:dyDescent="0.2">
      <c r="A362" s="3"/>
      <c r="B362" s="2"/>
      <c r="C362" s="3"/>
      <c r="D362" s="68"/>
      <c r="H362" s="32"/>
      <c r="I362" s="43"/>
      <c r="J362" s="52"/>
    </row>
    <row r="363" spans="1:10" s="1" customFormat="1" x14ac:dyDescent="0.2">
      <c r="A363" s="3"/>
      <c r="B363" s="2"/>
      <c r="C363" s="3"/>
      <c r="D363" s="68"/>
      <c r="H363" s="32"/>
      <c r="I363" s="43"/>
      <c r="J363" s="52"/>
    </row>
    <row r="364" spans="1:10" s="1" customFormat="1" x14ac:dyDescent="0.2">
      <c r="A364" s="3"/>
      <c r="B364" s="2"/>
      <c r="C364" s="3"/>
      <c r="D364" s="68"/>
      <c r="H364" s="32"/>
      <c r="I364" s="43"/>
      <c r="J364" s="52"/>
    </row>
    <row r="365" spans="1:10" s="1" customFormat="1" x14ac:dyDescent="0.2">
      <c r="A365" s="3"/>
      <c r="B365" s="2"/>
      <c r="C365" s="3"/>
      <c r="D365" s="68"/>
      <c r="H365" s="32"/>
      <c r="I365" s="43"/>
      <c r="J365" s="52"/>
    </row>
    <row r="366" spans="1:10" s="1" customFormat="1" x14ac:dyDescent="0.2">
      <c r="A366" s="3"/>
      <c r="B366" s="2"/>
      <c r="C366" s="3"/>
      <c r="D366" s="68"/>
      <c r="H366" s="32"/>
      <c r="I366" s="43"/>
      <c r="J366" s="52"/>
    </row>
    <row r="367" spans="1:10" s="1" customFormat="1" x14ac:dyDescent="0.2">
      <c r="A367" s="3"/>
      <c r="B367" s="2"/>
      <c r="C367" s="3"/>
      <c r="D367" s="68"/>
      <c r="H367" s="32"/>
      <c r="I367" s="43"/>
      <c r="J367" s="52"/>
    </row>
    <row r="368" spans="1:10" s="1" customFormat="1" x14ac:dyDescent="0.2">
      <c r="A368" s="3"/>
      <c r="B368" s="2"/>
      <c r="C368" s="3"/>
      <c r="D368" s="68"/>
      <c r="H368" s="32"/>
      <c r="I368" s="43"/>
      <c r="J368" s="52"/>
    </row>
    <row r="369" spans="1:10" s="1" customFormat="1" x14ac:dyDescent="0.2">
      <c r="A369" s="3"/>
      <c r="B369" s="2"/>
      <c r="C369" s="3"/>
      <c r="D369" s="68"/>
      <c r="H369" s="32"/>
      <c r="I369" s="43"/>
      <c r="J369" s="52"/>
    </row>
    <row r="370" spans="1:10" s="1" customFormat="1" x14ac:dyDescent="0.2">
      <c r="A370" s="3"/>
      <c r="B370" s="2"/>
      <c r="C370" s="3"/>
      <c r="D370" s="68"/>
      <c r="H370" s="32"/>
      <c r="I370" s="43"/>
      <c r="J370" s="52"/>
    </row>
    <row r="371" spans="1:10" s="1" customFormat="1" x14ac:dyDescent="0.2">
      <c r="A371" s="3"/>
      <c r="B371" s="2"/>
      <c r="C371" s="3"/>
      <c r="D371" s="68"/>
      <c r="H371" s="32"/>
      <c r="I371" s="43"/>
      <c r="J371" s="52"/>
    </row>
    <row r="372" spans="1:10" s="1" customFormat="1" x14ac:dyDescent="0.2">
      <c r="A372" s="3"/>
      <c r="B372" s="2"/>
      <c r="C372" s="3"/>
      <c r="D372" s="68"/>
      <c r="H372" s="32"/>
      <c r="I372" s="43"/>
      <c r="J372" s="52"/>
    </row>
    <row r="373" spans="1:10" s="1" customFormat="1" x14ac:dyDescent="0.2">
      <c r="A373" s="3"/>
      <c r="B373" s="2"/>
      <c r="C373" s="3"/>
      <c r="D373" s="68"/>
      <c r="H373" s="32"/>
      <c r="I373" s="43"/>
      <c r="J373" s="52"/>
    </row>
    <row r="374" spans="1:10" s="1" customFormat="1" x14ac:dyDescent="0.2">
      <c r="A374" s="3"/>
      <c r="B374" s="2"/>
      <c r="C374" s="3"/>
      <c r="D374" s="68"/>
      <c r="H374" s="32"/>
      <c r="I374" s="43"/>
      <c r="J374" s="52"/>
    </row>
    <row r="375" spans="1:10" s="1" customFormat="1" x14ac:dyDescent="0.2">
      <c r="A375" s="3"/>
      <c r="B375" s="2"/>
      <c r="C375" s="3"/>
      <c r="D375" s="68"/>
      <c r="H375" s="32"/>
      <c r="I375" s="43"/>
      <c r="J375" s="52"/>
    </row>
    <row r="376" spans="1:10" s="1" customFormat="1" x14ac:dyDescent="0.2">
      <c r="A376" s="3"/>
      <c r="B376" s="2"/>
      <c r="C376" s="3"/>
      <c r="D376" s="68"/>
      <c r="H376" s="32"/>
      <c r="I376" s="43"/>
      <c r="J376" s="52"/>
    </row>
    <row r="377" spans="1:10" s="1" customFormat="1" x14ac:dyDescent="0.2">
      <c r="A377" s="3"/>
      <c r="B377" s="2"/>
      <c r="C377" s="3"/>
      <c r="D377" s="68"/>
      <c r="H377" s="32"/>
      <c r="I377" s="43"/>
      <c r="J377" s="52"/>
    </row>
    <row r="378" spans="1:10" s="1" customFormat="1" x14ac:dyDescent="0.2">
      <c r="A378" s="3"/>
      <c r="B378" s="2"/>
      <c r="C378" s="3"/>
      <c r="D378" s="68"/>
      <c r="H378" s="32"/>
      <c r="I378" s="43"/>
      <c r="J378" s="52"/>
    </row>
    <row r="379" spans="1:10" s="1" customFormat="1" x14ac:dyDescent="0.2">
      <c r="A379" s="3"/>
      <c r="B379" s="2"/>
      <c r="C379" s="3"/>
      <c r="D379" s="68"/>
      <c r="H379" s="32"/>
      <c r="I379" s="43"/>
      <c r="J379" s="52"/>
    </row>
    <row r="380" spans="1:10" s="1" customFormat="1" x14ac:dyDescent="0.2">
      <c r="A380" s="3"/>
      <c r="B380" s="2"/>
      <c r="C380" s="3"/>
      <c r="D380" s="68"/>
      <c r="H380" s="32"/>
      <c r="I380" s="43"/>
      <c r="J380" s="52"/>
    </row>
    <row r="381" spans="1:10" s="1" customFormat="1" x14ac:dyDescent="0.2">
      <c r="A381" s="3"/>
      <c r="B381" s="2"/>
      <c r="C381" s="3"/>
      <c r="D381" s="68"/>
      <c r="H381" s="32"/>
      <c r="I381" s="43"/>
      <c r="J381" s="52"/>
    </row>
    <row r="382" spans="1:10" s="1" customFormat="1" x14ac:dyDescent="0.2">
      <c r="A382" s="3"/>
      <c r="B382" s="2"/>
      <c r="C382" s="3"/>
      <c r="D382" s="68"/>
      <c r="H382" s="32"/>
      <c r="I382" s="43"/>
      <c r="J382" s="52"/>
    </row>
    <row r="383" spans="1:10" s="1" customFormat="1" x14ac:dyDescent="0.2">
      <c r="A383" s="3"/>
      <c r="B383" s="2"/>
      <c r="C383" s="3"/>
      <c r="D383" s="68"/>
      <c r="H383" s="32"/>
      <c r="I383" s="43"/>
      <c r="J383" s="52"/>
    </row>
    <row r="384" spans="1:10" s="1" customFormat="1" x14ac:dyDescent="0.2">
      <c r="A384" s="3"/>
      <c r="B384" s="2"/>
      <c r="C384" s="3"/>
      <c r="D384" s="68"/>
      <c r="H384" s="32"/>
      <c r="I384" s="43"/>
      <c r="J384" s="52"/>
    </row>
    <row r="385" spans="1:10" s="1" customFormat="1" x14ac:dyDescent="0.2">
      <c r="A385" s="3"/>
      <c r="B385" s="2"/>
      <c r="C385" s="3"/>
      <c r="D385" s="68"/>
      <c r="H385" s="32"/>
      <c r="I385" s="43"/>
      <c r="J385" s="52"/>
    </row>
    <row r="386" spans="1:10" s="1" customFormat="1" x14ac:dyDescent="0.2">
      <c r="A386" s="3"/>
      <c r="B386" s="2"/>
      <c r="C386" s="3"/>
      <c r="D386" s="68"/>
      <c r="H386" s="32"/>
      <c r="I386" s="43"/>
      <c r="J386" s="52"/>
    </row>
    <row r="387" spans="1:10" s="1" customFormat="1" x14ac:dyDescent="0.2">
      <c r="A387" s="3"/>
      <c r="B387" s="2"/>
      <c r="C387" s="3"/>
      <c r="D387" s="68"/>
      <c r="H387" s="32"/>
      <c r="I387" s="43"/>
      <c r="J387" s="52"/>
    </row>
    <row r="388" spans="1:10" s="1" customFormat="1" x14ac:dyDescent="0.2">
      <c r="A388" s="3"/>
      <c r="B388" s="2"/>
      <c r="C388" s="3"/>
      <c r="D388" s="68"/>
      <c r="H388" s="32"/>
      <c r="I388" s="43"/>
      <c r="J388" s="52"/>
    </row>
    <row r="389" spans="1:10" s="1" customFormat="1" x14ac:dyDescent="0.2">
      <c r="A389" s="3"/>
      <c r="B389" s="2"/>
      <c r="C389" s="3"/>
      <c r="D389" s="68"/>
      <c r="H389" s="32"/>
      <c r="I389" s="43"/>
      <c r="J389" s="52"/>
    </row>
    <row r="390" spans="1:10" s="1" customFormat="1" x14ac:dyDescent="0.2">
      <c r="A390" s="3"/>
      <c r="B390" s="2"/>
      <c r="C390" s="3"/>
      <c r="D390" s="68"/>
      <c r="H390" s="32"/>
      <c r="I390" s="43"/>
      <c r="J390" s="52"/>
    </row>
    <row r="391" spans="1:10" s="1" customFormat="1" x14ac:dyDescent="0.2">
      <c r="A391" s="3"/>
      <c r="B391" s="2"/>
      <c r="C391" s="3"/>
      <c r="D391" s="68"/>
      <c r="H391" s="32"/>
      <c r="I391" s="43"/>
      <c r="J391" s="52"/>
    </row>
    <row r="392" spans="1:10" s="1" customFormat="1" x14ac:dyDescent="0.2">
      <c r="A392" s="3"/>
      <c r="B392" s="2"/>
      <c r="C392" s="3"/>
      <c r="D392" s="68"/>
      <c r="H392" s="32"/>
      <c r="I392" s="43"/>
      <c r="J392" s="52"/>
    </row>
    <row r="393" spans="1:10" s="1" customFormat="1" x14ac:dyDescent="0.2">
      <c r="A393" s="3"/>
      <c r="B393" s="2"/>
      <c r="C393" s="3"/>
      <c r="D393" s="68"/>
      <c r="H393" s="32"/>
      <c r="I393" s="43"/>
      <c r="J393" s="52"/>
    </row>
    <row r="394" spans="1:10" s="1" customFormat="1" x14ac:dyDescent="0.2">
      <c r="A394" s="3"/>
      <c r="B394" s="2"/>
      <c r="C394" s="3"/>
      <c r="D394" s="68"/>
      <c r="H394" s="32"/>
      <c r="I394" s="43"/>
      <c r="J394" s="52"/>
    </row>
    <row r="395" spans="1:10" s="1" customFormat="1" x14ac:dyDescent="0.2">
      <c r="A395" s="3"/>
      <c r="B395" s="2"/>
      <c r="C395" s="3"/>
      <c r="D395" s="68"/>
      <c r="H395" s="32"/>
      <c r="I395" s="43"/>
      <c r="J395" s="52"/>
    </row>
    <row r="396" spans="1:10" s="1" customFormat="1" x14ac:dyDescent="0.2">
      <c r="A396" s="3"/>
      <c r="B396" s="2"/>
      <c r="C396" s="3"/>
      <c r="D396" s="68"/>
      <c r="H396" s="32"/>
      <c r="I396" s="43"/>
      <c r="J396" s="52"/>
    </row>
    <row r="397" spans="1:10" s="1" customFormat="1" x14ac:dyDescent="0.2">
      <c r="A397" s="3"/>
      <c r="B397" s="2"/>
      <c r="C397" s="3"/>
      <c r="D397" s="68"/>
      <c r="H397" s="32"/>
      <c r="I397" s="43"/>
      <c r="J397" s="52"/>
    </row>
    <row r="398" spans="1:10" s="1" customFormat="1" x14ac:dyDescent="0.2">
      <c r="A398" s="3"/>
      <c r="B398" s="2"/>
      <c r="C398" s="3"/>
      <c r="D398" s="68"/>
      <c r="H398" s="32"/>
      <c r="I398" s="43"/>
      <c r="J398" s="52"/>
    </row>
    <row r="399" spans="1:10" s="1" customFormat="1" x14ac:dyDescent="0.2">
      <c r="A399" s="3"/>
      <c r="B399" s="2"/>
      <c r="C399" s="3"/>
      <c r="D399" s="68"/>
      <c r="H399" s="32"/>
      <c r="I399" s="43"/>
      <c r="J399" s="52"/>
    </row>
    <row r="400" spans="1:10" s="1" customFormat="1" x14ac:dyDescent="0.2">
      <c r="A400" s="3"/>
      <c r="B400" s="2"/>
      <c r="C400" s="3"/>
      <c r="D400" s="68"/>
      <c r="H400" s="32"/>
      <c r="I400" s="43"/>
      <c r="J400" s="52"/>
    </row>
    <row r="401" spans="1:10" s="1" customFormat="1" x14ac:dyDescent="0.2">
      <c r="A401" s="3"/>
      <c r="B401" s="2"/>
      <c r="C401" s="3"/>
      <c r="D401" s="68"/>
      <c r="H401" s="32"/>
      <c r="I401" s="43"/>
      <c r="J401" s="52"/>
    </row>
    <row r="402" spans="1:10" s="1" customFormat="1" x14ac:dyDescent="0.2">
      <c r="A402" s="3"/>
      <c r="B402" s="2"/>
      <c r="C402" s="3"/>
      <c r="D402" s="68"/>
      <c r="H402" s="32"/>
      <c r="I402" s="43"/>
      <c r="J402" s="52"/>
    </row>
    <row r="403" spans="1:10" s="1" customFormat="1" x14ac:dyDescent="0.2">
      <c r="A403" s="3"/>
      <c r="B403" s="2"/>
      <c r="C403" s="3"/>
      <c r="D403" s="68"/>
      <c r="H403" s="32"/>
      <c r="I403" s="43"/>
      <c r="J403" s="52"/>
    </row>
    <row r="404" spans="1:10" s="1" customFormat="1" x14ac:dyDescent="0.2">
      <c r="A404" s="3"/>
      <c r="B404" s="2"/>
      <c r="C404" s="3"/>
      <c r="D404" s="68"/>
      <c r="H404" s="32"/>
      <c r="I404" s="43"/>
      <c r="J404" s="52"/>
    </row>
    <row r="405" spans="1:10" s="1" customFormat="1" x14ac:dyDescent="0.2">
      <c r="A405" s="3"/>
      <c r="B405" s="2"/>
      <c r="C405" s="3"/>
      <c r="D405" s="68"/>
      <c r="H405" s="32"/>
      <c r="I405" s="43"/>
      <c r="J405" s="52"/>
    </row>
    <row r="406" spans="1:10" s="1" customFormat="1" x14ac:dyDescent="0.2">
      <c r="A406" s="3"/>
      <c r="B406" s="2"/>
      <c r="C406" s="3"/>
      <c r="D406" s="68"/>
      <c r="H406" s="32"/>
      <c r="I406" s="43"/>
      <c r="J406" s="52"/>
    </row>
    <row r="407" spans="1:10" s="1" customFormat="1" x14ac:dyDescent="0.2">
      <c r="A407" s="3"/>
      <c r="B407" s="2"/>
      <c r="C407" s="3"/>
      <c r="D407" s="68"/>
      <c r="H407" s="32"/>
      <c r="I407" s="43"/>
      <c r="J407" s="52"/>
    </row>
    <row r="408" spans="1:10" s="1" customFormat="1" x14ac:dyDescent="0.2">
      <c r="A408" s="3"/>
      <c r="B408" s="2"/>
      <c r="C408" s="3"/>
      <c r="D408" s="68"/>
      <c r="H408" s="32"/>
      <c r="I408" s="43"/>
      <c r="J408" s="52"/>
    </row>
    <row r="409" spans="1:10" s="1" customFormat="1" x14ac:dyDescent="0.2">
      <c r="A409" s="3"/>
      <c r="B409" s="2"/>
      <c r="C409" s="3"/>
      <c r="D409" s="68"/>
      <c r="H409" s="32"/>
      <c r="I409" s="43"/>
      <c r="J409" s="52"/>
    </row>
    <row r="410" spans="1:10" s="1" customFormat="1" x14ac:dyDescent="0.2">
      <c r="A410" s="3"/>
      <c r="B410" s="2"/>
      <c r="C410" s="3"/>
      <c r="D410" s="68"/>
      <c r="H410" s="32"/>
      <c r="I410" s="43"/>
      <c r="J410" s="52"/>
    </row>
    <row r="411" spans="1:10" s="1" customFormat="1" x14ac:dyDescent="0.2">
      <c r="A411" s="3"/>
      <c r="B411" s="2"/>
      <c r="C411" s="3"/>
      <c r="D411" s="68"/>
      <c r="H411" s="32"/>
      <c r="I411" s="43"/>
      <c r="J411" s="52"/>
    </row>
    <row r="412" spans="1:10" s="1" customFormat="1" x14ac:dyDescent="0.2">
      <c r="A412" s="3"/>
      <c r="B412" s="2"/>
      <c r="C412" s="3"/>
      <c r="D412" s="68"/>
      <c r="H412" s="32"/>
      <c r="I412" s="43"/>
      <c r="J412" s="52"/>
    </row>
    <row r="413" spans="1:10" s="1" customFormat="1" x14ac:dyDescent="0.2">
      <c r="A413" s="3"/>
      <c r="B413" s="2"/>
      <c r="C413" s="3"/>
      <c r="D413" s="68"/>
      <c r="H413" s="32"/>
      <c r="I413" s="43"/>
      <c r="J413" s="52"/>
    </row>
    <row r="414" spans="1:10" s="1" customFormat="1" x14ac:dyDescent="0.2">
      <c r="A414" s="3"/>
      <c r="B414" s="2"/>
      <c r="C414" s="3"/>
      <c r="D414" s="68"/>
      <c r="H414" s="32"/>
      <c r="I414" s="43"/>
      <c r="J414" s="52"/>
    </row>
    <row r="415" spans="1:10" s="1" customFormat="1" x14ac:dyDescent="0.2">
      <c r="A415" s="3"/>
      <c r="B415" s="2"/>
      <c r="C415" s="3"/>
      <c r="D415" s="68"/>
      <c r="H415" s="32"/>
      <c r="I415" s="43"/>
      <c r="J415" s="52"/>
    </row>
    <row r="416" spans="1:10" s="1" customFormat="1" x14ac:dyDescent="0.2">
      <c r="A416" s="3"/>
      <c r="B416" s="2"/>
      <c r="C416" s="3"/>
      <c r="D416" s="68"/>
      <c r="H416" s="32"/>
      <c r="I416" s="43"/>
      <c r="J416" s="52"/>
    </row>
    <row r="417" spans="1:10" s="1" customFormat="1" x14ac:dyDescent="0.2">
      <c r="A417" s="3"/>
      <c r="B417" s="2"/>
      <c r="C417" s="3"/>
      <c r="D417" s="68"/>
      <c r="H417" s="32"/>
      <c r="I417" s="43"/>
      <c r="J417" s="52"/>
    </row>
    <row r="418" spans="1:10" s="1" customFormat="1" x14ac:dyDescent="0.2">
      <c r="A418" s="3"/>
      <c r="B418" s="2"/>
      <c r="C418" s="3"/>
      <c r="D418" s="68"/>
      <c r="H418" s="32"/>
      <c r="I418" s="43"/>
      <c r="J418" s="52"/>
    </row>
    <row r="419" spans="1:10" s="1" customFormat="1" x14ac:dyDescent="0.2">
      <c r="A419" s="3"/>
      <c r="B419" s="2"/>
      <c r="C419" s="3"/>
      <c r="D419" s="68"/>
      <c r="H419" s="32"/>
      <c r="I419" s="43"/>
      <c r="J419" s="52"/>
    </row>
    <row r="420" spans="1:10" s="1" customFormat="1" x14ac:dyDescent="0.2">
      <c r="A420" s="3"/>
      <c r="B420" s="2"/>
      <c r="C420" s="3"/>
      <c r="D420" s="68"/>
      <c r="H420" s="32"/>
      <c r="I420" s="43"/>
      <c r="J420" s="52"/>
    </row>
    <row r="421" spans="1:10" s="1" customFormat="1" x14ac:dyDescent="0.2">
      <c r="A421" s="3"/>
      <c r="B421" s="2"/>
      <c r="C421" s="3"/>
      <c r="D421" s="68"/>
      <c r="H421" s="32"/>
      <c r="I421" s="43"/>
      <c r="J421" s="52"/>
    </row>
    <row r="422" spans="1:10" s="1" customFormat="1" x14ac:dyDescent="0.2">
      <c r="A422" s="3"/>
      <c r="B422" s="2"/>
      <c r="C422" s="3"/>
      <c r="D422" s="68"/>
      <c r="H422" s="32"/>
      <c r="I422" s="43"/>
      <c r="J422" s="52"/>
    </row>
    <row r="423" spans="1:10" s="1" customFormat="1" x14ac:dyDescent="0.2">
      <c r="A423" s="3"/>
      <c r="B423" s="2"/>
      <c r="C423" s="3"/>
      <c r="D423" s="68"/>
      <c r="H423" s="32"/>
      <c r="I423" s="43"/>
      <c r="J423" s="52"/>
    </row>
    <row r="424" spans="1:10" s="1" customFormat="1" x14ac:dyDescent="0.2">
      <c r="A424" s="3"/>
      <c r="B424" s="2"/>
      <c r="C424" s="3"/>
      <c r="D424" s="68"/>
      <c r="H424" s="32"/>
      <c r="I424" s="43"/>
      <c r="J424" s="52"/>
    </row>
    <row r="425" spans="1:10" s="1" customFormat="1" x14ac:dyDescent="0.2">
      <c r="A425" s="3"/>
      <c r="B425" s="2"/>
      <c r="C425" s="3"/>
      <c r="D425" s="68"/>
      <c r="H425" s="32"/>
      <c r="I425" s="43"/>
      <c r="J425" s="52"/>
    </row>
    <row r="426" spans="1:10" s="1" customFormat="1" x14ac:dyDescent="0.2">
      <c r="A426" s="3"/>
      <c r="B426" s="2"/>
      <c r="C426" s="3"/>
      <c r="D426" s="68"/>
      <c r="H426" s="32"/>
      <c r="I426" s="43"/>
      <c r="J426" s="52"/>
    </row>
    <row r="427" spans="1:10" s="1" customFormat="1" x14ac:dyDescent="0.2">
      <c r="A427" s="3"/>
      <c r="B427" s="2"/>
      <c r="C427" s="3"/>
      <c r="D427" s="68"/>
      <c r="H427" s="32"/>
      <c r="I427" s="43"/>
      <c r="J427" s="52"/>
    </row>
    <row r="428" spans="1:10" s="1" customFormat="1" x14ac:dyDescent="0.2">
      <c r="A428" s="3"/>
      <c r="B428" s="2"/>
      <c r="C428" s="3"/>
      <c r="D428" s="68"/>
      <c r="H428" s="32"/>
      <c r="I428" s="43"/>
      <c r="J428" s="52"/>
    </row>
    <row r="429" spans="1:10" s="1" customFormat="1" x14ac:dyDescent="0.2">
      <c r="A429" s="3"/>
      <c r="B429" s="2"/>
      <c r="C429" s="3"/>
      <c r="D429" s="68"/>
      <c r="H429" s="32"/>
      <c r="I429" s="43"/>
      <c r="J429" s="52"/>
    </row>
    <row r="430" spans="1:10" s="1" customFormat="1" x14ac:dyDescent="0.2">
      <c r="A430" s="3"/>
      <c r="B430" s="2"/>
      <c r="C430" s="3"/>
      <c r="D430" s="68"/>
      <c r="H430" s="32"/>
      <c r="I430" s="43"/>
      <c r="J430" s="52"/>
    </row>
    <row r="431" spans="1:10" s="1" customFormat="1" x14ac:dyDescent="0.2">
      <c r="A431" s="3"/>
      <c r="B431" s="2"/>
      <c r="C431" s="3"/>
      <c r="D431" s="68"/>
      <c r="H431" s="32"/>
      <c r="I431" s="43"/>
      <c r="J431" s="52"/>
    </row>
    <row r="432" spans="1:10" s="1" customFormat="1" x14ac:dyDescent="0.2">
      <c r="A432" s="3"/>
      <c r="B432" s="2"/>
      <c r="C432" s="3"/>
      <c r="D432" s="68"/>
      <c r="H432" s="32"/>
      <c r="I432" s="43"/>
      <c r="J432" s="52"/>
    </row>
    <row r="433" spans="1:10" s="1" customFormat="1" x14ac:dyDescent="0.2">
      <c r="A433" s="3"/>
      <c r="B433" s="2"/>
      <c r="C433" s="3"/>
      <c r="D433" s="68"/>
      <c r="H433" s="32"/>
      <c r="I433" s="43"/>
      <c r="J433" s="52"/>
    </row>
    <row r="434" spans="1:10" s="1" customFormat="1" x14ac:dyDescent="0.2">
      <c r="A434" s="3"/>
      <c r="B434" s="2"/>
      <c r="C434" s="3"/>
      <c r="D434" s="68"/>
      <c r="H434" s="32"/>
      <c r="I434" s="43"/>
      <c r="J434" s="52"/>
    </row>
    <row r="435" spans="1:10" s="1" customFormat="1" x14ac:dyDescent="0.2">
      <c r="A435" s="3"/>
      <c r="B435" s="2"/>
      <c r="C435" s="3"/>
      <c r="D435" s="68"/>
      <c r="H435" s="32"/>
      <c r="I435" s="43"/>
      <c r="J435" s="52"/>
    </row>
    <row r="436" spans="1:10" s="1" customFormat="1" x14ac:dyDescent="0.2">
      <c r="A436" s="3"/>
      <c r="B436" s="2"/>
      <c r="C436" s="3"/>
      <c r="D436" s="68"/>
      <c r="H436" s="32"/>
      <c r="I436" s="43"/>
      <c r="J436" s="52"/>
    </row>
    <row r="437" spans="1:10" s="1" customFormat="1" x14ac:dyDescent="0.2">
      <c r="A437" s="3"/>
      <c r="B437" s="2"/>
      <c r="C437" s="3"/>
      <c r="D437" s="68"/>
      <c r="H437" s="32"/>
      <c r="I437" s="43"/>
      <c r="J437" s="52"/>
    </row>
    <row r="438" spans="1:10" s="1" customFormat="1" x14ac:dyDescent="0.2">
      <c r="A438" s="3"/>
      <c r="B438" s="2"/>
      <c r="C438" s="3"/>
      <c r="D438" s="68"/>
      <c r="H438" s="32"/>
      <c r="I438" s="43"/>
      <c r="J438" s="52"/>
    </row>
    <row r="439" spans="1:10" s="1" customFormat="1" x14ac:dyDescent="0.2">
      <c r="A439" s="3"/>
      <c r="B439" s="2"/>
      <c r="C439" s="3"/>
      <c r="D439" s="68"/>
      <c r="H439" s="32"/>
      <c r="I439" s="43"/>
      <c r="J439" s="52"/>
    </row>
    <row r="440" spans="1:10" s="1" customFormat="1" x14ac:dyDescent="0.2">
      <c r="A440" s="3"/>
      <c r="B440" s="2"/>
      <c r="C440" s="3"/>
      <c r="D440" s="68"/>
      <c r="H440" s="32"/>
      <c r="I440" s="43"/>
      <c r="J440" s="52"/>
    </row>
    <row r="441" spans="1:10" s="1" customFormat="1" x14ac:dyDescent="0.2">
      <c r="A441" s="3"/>
      <c r="B441" s="2"/>
      <c r="C441" s="3"/>
      <c r="D441" s="68"/>
      <c r="H441" s="32"/>
      <c r="I441" s="43"/>
      <c r="J441" s="52"/>
    </row>
    <row r="442" spans="1:10" s="1" customFormat="1" x14ac:dyDescent="0.2">
      <c r="A442" s="3"/>
      <c r="B442" s="2"/>
      <c r="C442" s="3"/>
      <c r="D442" s="68"/>
      <c r="H442" s="32"/>
      <c r="I442" s="43"/>
      <c r="J442" s="52"/>
    </row>
    <row r="443" spans="1:10" s="1" customFormat="1" x14ac:dyDescent="0.2">
      <c r="A443" s="3"/>
      <c r="B443" s="2"/>
      <c r="C443" s="3"/>
      <c r="D443" s="68"/>
      <c r="H443" s="32"/>
      <c r="I443" s="43"/>
      <c r="J443" s="52"/>
    </row>
    <row r="444" spans="1:10" s="1" customFormat="1" x14ac:dyDescent="0.2">
      <c r="A444" s="3"/>
      <c r="B444" s="2"/>
      <c r="C444" s="3"/>
      <c r="D444" s="68"/>
      <c r="H444" s="32"/>
      <c r="I444" s="43"/>
      <c r="J444" s="52"/>
    </row>
    <row r="445" spans="1:10" s="1" customFormat="1" x14ac:dyDescent="0.2">
      <c r="A445" s="3"/>
      <c r="B445" s="2"/>
      <c r="C445" s="3"/>
      <c r="D445" s="68"/>
      <c r="H445" s="32"/>
      <c r="I445" s="43"/>
      <c r="J445" s="52"/>
    </row>
    <row r="446" spans="1:10" s="1" customFormat="1" x14ac:dyDescent="0.2">
      <c r="A446" s="3"/>
      <c r="B446" s="2"/>
      <c r="C446" s="3"/>
      <c r="D446" s="68"/>
      <c r="H446" s="32"/>
      <c r="I446" s="43"/>
      <c r="J446" s="52"/>
    </row>
    <row r="447" spans="1:10" s="1" customFormat="1" x14ac:dyDescent="0.2">
      <c r="A447" s="3"/>
      <c r="B447" s="2"/>
      <c r="C447" s="3"/>
      <c r="D447" s="68"/>
      <c r="H447" s="32"/>
      <c r="I447" s="43"/>
      <c r="J447" s="52"/>
    </row>
    <row r="448" spans="1:10" s="1" customFormat="1" x14ac:dyDescent="0.2">
      <c r="A448" s="3"/>
      <c r="B448" s="2"/>
      <c r="C448" s="3"/>
      <c r="D448" s="68"/>
      <c r="H448" s="32"/>
      <c r="I448" s="43"/>
      <c r="J448" s="52"/>
    </row>
    <row r="449" spans="1:10" s="1" customFormat="1" x14ac:dyDescent="0.2">
      <c r="A449" s="3"/>
      <c r="B449" s="2"/>
      <c r="C449" s="3"/>
      <c r="D449" s="68"/>
      <c r="H449" s="32"/>
      <c r="I449" s="43"/>
      <c r="J449" s="52"/>
    </row>
    <row r="450" spans="1:10" s="1" customFormat="1" x14ac:dyDescent="0.2">
      <c r="A450" s="3"/>
      <c r="B450" s="2"/>
      <c r="C450" s="3"/>
      <c r="D450" s="68"/>
      <c r="H450" s="32"/>
      <c r="I450" s="43"/>
      <c r="J450" s="52"/>
    </row>
    <row r="451" spans="1:10" s="1" customFormat="1" x14ac:dyDescent="0.2">
      <c r="A451" s="3"/>
      <c r="B451" s="2"/>
      <c r="C451" s="3"/>
      <c r="D451" s="68"/>
      <c r="H451" s="32"/>
      <c r="I451" s="43"/>
      <c r="J451" s="52"/>
    </row>
    <row r="452" spans="1:10" s="1" customFormat="1" x14ac:dyDescent="0.2">
      <c r="A452" s="3"/>
      <c r="B452" s="2"/>
      <c r="C452" s="3"/>
      <c r="D452" s="68"/>
      <c r="H452" s="32"/>
      <c r="I452" s="43"/>
      <c r="J452" s="52"/>
    </row>
    <row r="453" spans="1:10" s="1" customFormat="1" x14ac:dyDescent="0.2">
      <c r="A453" s="3"/>
      <c r="B453" s="2"/>
      <c r="C453" s="3"/>
      <c r="D453" s="68"/>
      <c r="H453" s="32"/>
      <c r="I453" s="43"/>
      <c r="J453" s="52"/>
    </row>
    <row r="454" spans="1:10" s="1" customFormat="1" x14ac:dyDescent="0.2">
      <c r="A454" s="3"/>
      <c r="B454" s="2"/>
      <c r="C454" s="3"/>
      <c r="D454" s="68"/>
      <c r="H454" s="32"/>
      <c r="I454" s="43"/>
      <c r="J454" s="52"/>
    </row>
    <row r="455" spans="1:10" s="1" customFormat="1" x14ac:dyDescent="0.2">
      <c r="A455" s="3"/>
      <c r="B455" s="2"/>
      <c r="C455" s="3"/>
      <c r="D455" s="68"/>
      <c r="H455" s="32"/>
      <c r="I455" s="43"/>
      <c r="J455" s="52"/>
    </row>
    <row r="456" spans="1:10" s="1" customFormat="1" x14ac:dyDescent="0.2">
      <c r="A456" s="3"/>
      <c r="B456" s="2"/>
      <c r="C456" s="3"/>
      <c r="D456" s="68"/>
      <c r="H456" s="32"/>
      <c r="I456" s="43"/>
      <c r="J456" s="52"/>
    </row>
    <row r="457" spans="1:10" s="1" customFormat="1" x14ac:dyDescent="0.2">
      <c r="A457" s="3"/>
      <c r="B457" s="2"/>
      <c r="C457" s="3"/>
      <c r="D457" s="68"/>
      <c r="H457" s="32"/>
      <c r="I457" s="43"/>
      <c r="J457" s="52"/>
    </row>
    <row r="458" spans="1:10" s="1" customFormat="1" x14ac:dyDescent="0.2">
      <c r="A458" s="3"/>
      <c r="B458" s="2"/>
      <c r="C458" s="3"/>
      <c r="D458" s="68"/>
      <c r="H458" s="32"/>
      <c r="I458" s="43"/>
      <c r="J458" s="52"/>
    </row>
    <row r="459" spans="1:10" s="1" customFormat="1" x14ac:dyDescent="0.2">
      <c r="A459" s="3"/>
      <c r="B459" s="2"/>
      <c r="C459" s="3"/>
      <c r="D459" s="68"/>
      <c r="H459" s="32"/>
      <c r="I459" s="43"/>
      <c r="J459" s="52"/>
    </row>
    <row r="460" spans="1:10" s="1" customFormat="1" x14ac:dyDescent="0.2">
      <c r="A460" s="3"/>
      <c r="B460" s="2"/>
      <c r="C460" s="3"/>
      <c r="D460" s="68"/>
      <c r="H460" s="32"/>
      <c r="I460" s="43"/>
      <c r="J460" s="52"/>
    </row>
    <row r="461" spans="1:10" s="1" customFormat="1" x14ac:dyDescent="0.2">
      <c r="A461" s="3"/>
      <c r="B461" s="2"/>
      <c r="C461" s="3"/>
      <c r="D461" s="68"/>
      <c r="H461" s="32"/>
      <c r="I461" s="43"/>
      <c r="J461" s="52"/>
    </row>
    <row r="462" spans="1:10" s="1" customFormat="1" x14ac:dyDescent="0.2">
      <c r="A462" s="3"/>
      <c r="B462" s="2"/>
      <c r="C462" s="3"/>
      <c r="D462" s="68"/>
      <c r="H462" s="32"/>
      <c r="I462" s="43"/>
      <c r="J462" s="52"/>
    </row>
    <row r="463" spans="1:10" s="1" customFormat="1" x14ac:dyDescent="0.2">
      <c r="A463" s="3"/>
      <c r="B463" s="2"/>
      <c r="C463" s="3"/>
      <c r="D463" s="68"/>
      <c r="H463" s="32"/>
      <c r="I463" s="43"/>
      <c r="J463" s="52"/>
    </row>
    <row r="464" spans="1:10" s="1" customFormat="1" x14ac:dyDescent="0.2">
      <c r="A464" s="3"/>
      <c r="B464" s="2"/>
      <c r="C464" s="3"/>
      <c r="D464" s="68"/>
      <c r="H464" s="32"/>
      <c r="I464" s="43"/>
      <c r="J464" s="52"/>
    </row>
    <row r="465" spans="1:10" s="1" customFormat="1" x14ac:dyDescent="0.2">
      <c r="A465" s="3"/>
      <c r="B465" s="2"/>
      <c r="C465" s="3"/>
      <c r="D465" s="68"/>
      <c r="H465" s="32"/>
      <c r="I465" s="43"/>
      <c r="J465" s="52"/>
    </row>
    <row r="466" spans="1:10" s="1" customFormat="1" x14ac:dyDescent="0.2">
      <c r="A466" s="3"/>
      <c r="B466" s="2"/>
      <c r="C466" s="3"/>
      <c r="D466" s="68"/>
      <c r="H466" s="32"/>
      <c r="I466" s="43"/>
      <c r="J466" s="52"/>
    </row>
    <row r="467" spans="1:10" s="1" customFormat="1" x14ac:dyDescent="0.2">
      <c r="A467" s="3"/>
      <c r="B467" s="2"/>
      <c r="C467" s="3"/>
      <c r="D467" s="68"/>
      <c r="H467" s="32"/>
      <c r="I467" s="43"/>
      <c r="J467" s="52"/>
    </row>
    <row r="468" spans="1:10" s="1" customFormat="1" x14ac:dyDescent="0.2">
      <c r="A468" s="3"/>
      <c r="B468" s="2"/>
      <c r="C468" s="3"/>
      <c r="D468" s="68"/>
      <c r="H468" s="32"/>
      <c r="I468" s="43"/>
      <c r="J468" s="52"/>
    </row>
    <row r="469" spans="1:10" s="1" customFormat="1" x14ac:dyDescent="0.2">
      <c r="A469" s="3"/>
      <c r="B469" s="2"/>
      <c r="C469" s="3"/>
      <c r="D469" s="68"/>
      <c r="H469" s="32"/>
      <c r="I469" s="43"/>
      <c r="J469" s="52"/>
    </row>
    <row r="470" spans="1:10" s="1" customFormat="1" x14ac:dyDescent="0.2">
      <c r="A470" s="3"/>
      <c r="B470" s="2"/>
      <c r="C470" s="3"/>
      <c r="D470" s="68"/>
      <c r="H470" s="32"/>
      <c r="I470" s="43"/>
      <c r="J470" s="52"/>
    </row>
    <row r="471" spans="1:10" s="1" customFormat="1" x14ac:dyDescent="0.2">
      <c r="A471" s="3"/>
      <c r="B471" s="2"/>
      <c r="C471" s="3"/>
      <c r="D471" s="68"/>
      <c r="H471" s="32"/>
      <c r="I471" s="43"/>
      <c r="J471" s="52"/>
    </row>
    <row r="472" spans="1:10" s="1" customFormat="1" x14ac:dyDescent="0.2">
      <c r="A472" s="3"/>
      <c r="B472" s="2"/>
      <c r="C472" s="3"/>
      <c r="D472" s="68"/>
      <c r="H472" s="32"/>
      <c r="I472" s="43"/>
      <c r="J472" s="52"/>
    </row>
    <row r="473" spans="1:10" s="1" customFormat="1" x14ac:dyDescent="0.2">
      <c r="A473" s="3"/>
      <c r="B473" s="2"/>
      <c r="C473" s="3"/>
      <c r="D473" s="68"/>
      <c r="H473" s="32"/>
      <c r="I473" s="43"/>
      <c r="J473" s="52"/>
    </row>
    <row r="474" spans="1:10" s="1" customFormat="1" x14ac:dyDescent="0.2">
      <c r="A474" s="3"/>
      <c r="B474" s="2"/>
      <c r="C474" s="3"/>
      <c r="D474" s="68"/>
      <c r="H474" s="32"/>
      <c r="I474" s="43"/>
      <c r="J474" s="52"/>
    </row>
    <row r="475" spans="1:10" s="1" customFormat="1" x14ac:dyDescent="0.2">
      <c r="A475" s="3"/>
      <c r="B475" s="2"/>
      <c r="C475" s="3"/>
      <c r="D475" s="68"/>
      <c r="H475" s="32"/>
      <c r="I475" s="43"/>
      <c r="J475" s="52"/>
    </row>
    <row r="476" spans="1:10" s="1" customFormat="1" x14ac:dyDescent="0.2">
      <c r="A476" s="3"/>
      <c r="B476" s="2"/>
      <c r="C476" s="3"/>
      <c r="D476" s="68"/>
      <c r="H476" s="32"/>
      <c r="I476" s="43"/>
      <c r="J476" s="52"/>
    </row>
    <row r="477" spans="1:10" s="1" customFormat="1" x14ac:dyDescent="0.2">
      <c r="A477" s="3"/>
      <c r="B477" s="2"/>
      <c r="C477" s="3"/>
      <c r="D477" s="68"/>
      <c r="H477" s="32"/>
      <c r="I477" s="43"/>
      <c r="J477" s="52"/>
    </row>
    <row r="478" spans="1:10" s="1" customFormat="1" x14ac:dyDescent="0.2">
      <c r="A478" s="3"/>
      <c r="B478" s="2"/>
      <c r="C478" s="3"/>
      <c r="D478" s="68"/>
      <c r="H478" s="32"/>
      <c r="I478" s="43"/>
      <c r="J478" s="52"/>
    </row>
    <row r="479" spans="1:10" s="1" customFormat="1" x14ac:dyDescent="0.2">
      <c r="A479" s="3"/>
      <c r="B479" s="2"/>
      <c r="C479" s="3"/>
      <c r="D479" s="68"/>
      <c r="H479" s="32"/>
      <c r="I479" s="43"/>
      <c r="J479" s="52"/>
    </row>
    <row r="480" spans="1:10" s="1" customFormat="1" x14ac:dyDescent="0.2">
      <c r="A480" s="3"/>
      <c r="B480" s="2"/>
      <c r="C480" s="3"/>
      <c r="D480" s="68"/>
      <c r="H480" s="32"/>
      <c r="I480" s="43"/>
      <c r="J480" s="52"/>
    </row>
    <row r="481" spans="1:10" s="1" customFormat="1" x14ac:dyDescent="0.2">
      <c r="A481" s="3"/>
      <c r="B481" s="2"/>
      <c r="C481" s="3"/>
      <c r="D481" s="68"/>
      <c r="H481" s="32"/>
      <c r="I481" s="43"/>
      <c r="J481" s="52"/>
    </row>
    <row r="482" spans="1:10" s="1" customFormat="1" x14ac:dyDescent="0.2">
      <c r="A482" s="3"/>
      <c r="B482" s="2"/>
      <c r="C482" s="3"/>
      <c r="D482" s="68"/>
      <c r="H482" s="32"/>
      <c r="I482" s="43"/>
      <c r="J482" s="52"/>
    </row>
    <row r="483" spans="1:10" s="1" customFormat="1" x14ac:dyDescent="0.2">
      <c r="A483" s="3"/>
      <c r="B483" s="2"/>
      <c r="C483" s="3"/>
      <c r="D483" s="68"/>
      <c r="H483" s="32"/>
      <c r="I483" s="43"/>
      <c r="J483" s="52"/>
    </row>
    <row r="484" spans="1:10" s="1" customFormat="1" x14ac:dyDescent="0.2">
      <c r="A484" s="3"/>
      <c r="B484" s="2"/>
      <c r="C484" s="3"/>
      <c r="D484" s="68"/>
      <c r="H484" s="32"/>
      <c r="I484" s="43"/>
      <c r="J484" s="52"/>
    </row>
    <row r="485" spans="1:10" s="1" customFormat="1" x14ac:dyDescent="0.2">
      <c r="A485" s="3"/>
      <c r="B485" s="2"/>
      <c r="C485" s="3"/>
      <c r="D485" s="68"/>
      <c r="H485" s="32"/>
      <c r="I485" s="43"/>
      <c r="J485" s="52"/>
    </row>
    <row r="486" spans="1:10" s="1" customFormat="1" x14ac:dyDescent="0.2">
      <c r="A486" s="3"/>
      <c r="B486" s="2"/>
      <c r="C486" s="3"/>
      <c r="D486" s="68"/>
      <c r="H486" s="32"/>
      <c r="I486" s="43"/>
      <c r="J486" s="52"/>
    </row>
    <row r="487" spans="1:10" s="1" customFormat="1" x14ac:dyDescent="0.2">
      <c r="A487" s="3"/>
      <c r="B487" s="2"/>
      <c r="C487" s="3"/>
      <c r="D487" s="68"/>
      <c r="H487" s="32"/>
      <c r="I487" s="43"/>
      <c r="J487" s="52"/>
    </row>
    <row r="488" spans="1:10" s="1" customFormat="1" x14ac:dyDescent="0.2">
      <c r="A488" s="3"/>
      <c r="B488" s="2"/>
      <c r="C488" s="3"/>
      <c r="D488" s="68"/>
      <c r="H488" s="32"/>
      <c r="I488" s="43"/>
      <c r="J488" s="52"/>
    </row>
    <row r="489" spans="1:10" s="1" customFormat="1" x14ac:dyDescent="0.2">
      <c r="A489" s="3"/>
      <c r="B489" s="2"/>
      <c r="C489" s="3"/>
      <c r="D489" s="68"/>
      <c r="H489" s="32"/>
      <c r="I489" s="43"/>
      <c r="J489" s="52"/>
    </row>
    <row r="490" spans="1:10" s="1" customFormat="1" x14ac:dyDescent="0.2">
      <c r="A490" s="3"/>
      <c r="B490" s="2"/>
      <c r="C490" s="3"/>
      <c r="D490" s="68"/>
      <c r="H490" s="32"/>
      <c r="I490" s="43"/>
      <c r="J490" s="52"/>
    </row>
    <row r="491" spans="1:10" s="1" customFormat="1" x14ac:dyDescent="0.2">
      <c r="A491" s="3"/>
      <c r="B491" s="2"/>
      <c r="C491" s="3"/>
      <c r="D491" s="68"/>
      <c r="H491" s="32"/>
      <c r="I491" s="43"/>
      <c r="J491" s="52"/>
    </row>
    <row r="492" spans="1:10" s="1" customFormat="1" x14ac:dyDescent="0.2">
      <c r="A492" s="3"/>
      <c r="B492" s="2"/>
      <c r="C492" s="3"/>
      <c r="D492" s="68"/>
      <c r="H492" s="32"/>
      <c r="I492" s="43"/>
      <c r="J492" s="52"/>
    </row>
    <row r="493" spans="1:10" s="1" customFormat="1" x14ac:dyDescent="0.2">
      <c r="A493" s="3"/>
      <c r="B493" s="2"/>
      <c r="C493" s="3"/>
      <c r="D493" s="68"/>
      <c r="H493" s="32"/>
      <c r="I493" s="43"/>
      <c r="J493" s="52"/>
    </row>
    <row r="494" spans="1:10" s="1" customFormat="1" x14ac:dyDescent="0.2">
      <c r="A494" s="3"/>
      <c r="B494" s="2"/>
      <c r="C494" s="3"/>
      <c r="D494" s="68"/>
      <c r="H494" s="32"/>
      <c r="I494" s="43"/>
      <c r="J494" s="52"/>
    </row>
    <row r="495" spans="1:10" s="1" customFormat="1" x14ac:dyDescent="0.2">
      <c r="A495" s="3"/>
      <c r="B495" s="2"/>
      <c r="C495" s="3"/>
      <c r="D495" s="68"/>
      <c r="H495" s="32"/>
      <c r="I495" s="43"/>
      <c r="J495" s="52"/>
    </row>
    <row r="496" spans="1:10" s="1" customFormat="1" x14ac:dyDescent="0.2">
      <c r="A496" s="3"/>
      <c r="B496" s="2"/>
      <c r="C496" s="3"/>
      <c r="D496" s="68"/>
      <c r="H496" s="32"/>
      <c r="I496" s="43"/>
      <c r="J496" s="52"/>
    </row>
    <row r="497" spans="1:10" s="1" customFormat="1" x14ac:dyDescent="0.2">
      <c r="A497" s="3"/>
      <c r="B497" s="2"/>
      <c r="C497" s="3"/>
      <c r="D497" s="68"/>
      <c r="H497" s="32"/>
      <c r="I497" s="43"/>
      <c r="J497" s="52"/>
    </row>
    <row r="498" spans="1:10" s="1" customFormat="1" x14ac:dyDescent="0.2">
      <c r="A498" s="3"/>
      <c r="B498" s="2"/>
      <c r="C498" s="3"/>
      <c r="D498" s="68"/>
      <c r="H498" s="32"/>
      <c r="I498" s="43"/>
      <c r="J498" s="52"/>
    </row>
    <row r="499" spans="1:10" s="1" customFormat="1" x14ac:dyDescent="0.2">
      <c r="A499" s="3"/>
      <c r="B499" s="2"/>
      <c r="C499" s="3"/>
      <c r="D499" s="68"/>
      <c r="H499" s="32"/>
      <c r="I499" s="43"/>
      <c r="J499" s="52"/>
    </row>
    <row r="500" spans="1:10" s="1" customFormat="1" x14ac:dyDescent="0.2">
      <c r="A500" s="3"/>
      <c r="B500" s="2"/>
      <c r="C500" s="3"/>
      <c r="D500" s="68"/>
      <c r="H500" s="32"/>
      <c r="I500" s="43"/>
      <c r="J500" s="52"/>
    </row>
    <row r="501" spans="1:10" s="1" customFormat="1" x14ac:dyDescent="0.2">
      <c r="A501" s="3"/>
      <c r="B501" s="2"/>
      <c r="C501" s="3"/>
      <c r="D501" s="68"/>
      <c r="H501" s="32"/>
      <c r="I501" s="43"/>
      <c r="J501" s="52"/>
    </row>
    <row r="502" spans="1:10" s="1" customFormat="1" x14ac:dyDescent="0.2">
      <c r="A502" s="3"/>
      <c r="B502" s="2"/>
      <c r="C502" s="3"/>
      <c r="D502" s="68"/>
      <c r="H502" s="32"/>
      <c r="I502" s="43"/>
      <c r="J502" s="52"/>
    </row>
    <row r="503" spans="1:10" s="1" customFormat="1" x14ac:dyDescent="0.2">
      <c r="A503" s="3"/>
      <c r="B503" s="2"/>
      <c r="C503" s="3"/>
      <c r="D503" s="68"/>
      <c r="H503" s="32"/>
      <c r="I503" s="43"/>
      <c r="J503" s="52"/>
    </row>
    <row r="504" spans="1:10" s="1" customFormat="1" x14ac:dyDescent="0.2">
      <c r="A504" s="3"/>
      <c r="B504" s="2"/>
      <c r="C504" s="3"/>
      <c r="D504" s="68"/>
      <c r="H504" s="32"/>
      <c r="I504" s="43"/>
      <c r="J504" s="52"/>
    </row>
    <row r="505" spans="1:10" s="1" customFormat="1" x14ac:dyDescent="0.2">
      <c r="A505" s="3"/>
      <c r="B505" s="2"/>
      <c r="C505" s="3"/>
      <c r="D505" s="68"/>
      <c r="H505" s="32"/>
      <c r="I505" s="43"/>
      <c r="J505" s="52"/>
    </row>
    <row r="506" spans="1:10" s="1" customFormat="1" x14ac:dyDescent="0.2">
      <c r="A506" s="3"/>
      <c r="B506" s="2"/>
      <c r="C506" s="3"/>
      <c r="D506" s="68"/>
      <c r="H506" s="32"/>
      <c r="I506" s="43"/>
      <c r="J506" s="52"/>
    </row>
    <row r="507" spans="1:10" s="1" customFormat="1" x14ac:dyDescent="0.2">
      <c r="A507" s="3"/>
      <c r="B507" s="2"/>
      <c r="C507" s="3"/>
      <c r="D507" s="68"/>
      <c r="H507" s="32"/>
      <c r="I507" s="43"/>
      <c r="J507" s="52"/>
    </row>
    <row r="508" spans="1:10" s="1" customFormat="1" x14ac:dyDescent="0.2">
      <c r="A508" s="3"/>
      <c r="B508" s="2"/>
      <c r="C508" s="3"/>
      <c r="D508" s="68"/>
      <c r="H508" s="32"/>
      <c r="I508" s="43"/>
      <c r="J508" s="52"/>
    </row>
    <row r="509" spans="1:10" s="1" customFormat="1" x14ac:dyDescent="0.2">
      <c r="A509" s="3"/>
      <c r="B509" s="2"/>
      <c r="C509" s="3"/>
      <c r="D509" s="68"/>
      <c r="H509" s="32"/>
      <c r="I509" s="43"/>
      <c r="J509" s="52"/>
    </row>
    <row r="510" spans="1:10" s="1" customFormat="1" x14ac:dyDescent="0.2">
      <c r="A510" s="3"/>
      <c r="B510" s="2"/>
      <c r="C510" s="3"/>
      <c r="D510" s="68"/>
      <c r="H510" s="32"/>
      <c r="I510" s="43"/>
      <c r="J510" s="52"/>
    </row>
    <row r="511" spans="1:10" s="1" customFormat="1" x14ac:dyDescent="0.2">
      <c r="A511" s="3"/>
      <c r="B511" s="2"/>
      <c r="C511" s="3"/>
      <c r="D511" s="68"/>
      <c r="H511" s="32"/>
      <c r="I511" s="43"/>
      <c r="J511" s="52"/>
    </row>
    <row r="512" spans="1:10" s="1" customFormat="1" x14ac:dyDescent="0.2">
      <c r="A512" s="3"/>
      <c r="B512" s="2"/>
      <c r="C512" s="3"/>
      <c r="D512" s="68"/>
      <c r="H512" s="32"/>
      <c r="I512" s="43"/>
      <c r="J512" s="52"/>
    </row>
    <row r="513" spans="1:10" s="1" customFormat="1" x14ac:dyDescent="0.2">
      <c r="A513" s="3"/>
      <c r="B513" s="2"/>
      <c r="C513" s="3"/>
      <c r="D513" s="68"/>
      <c r="H513" s="32"/>
      <c r="I513" s="43"/>
      <c r="J513" s="52"/>
    </row>
    <row r="514" spans="1:10" s="1" customFormat="1" x14ac:dyDescent="0.2">
      <c r="A514" s="3"/>
      <c r="B514" s="2"/>
      <c r="C514" s="3"/>
      <c r="D514" s="68"/>
      <c r="H514" s="32"/>
      <c r="I514" s="43"/>
      <c r="J514" s="52"/>
    </row>
    <row r="515" spans="1:10" s="1" customFormat="1" x14ac:dyDescent="0.2">
      <c r="A515" s="3"/>
      <c r="B515" s="2"/>
      <c r="C515" s="3"/>
      <c r="D515" s="68"/>
      <c r="H515" s="32"/>
      <c r="I515" s="43"/>
      <c r="J515" s="52"/>
    </row>
    <row r="516" spans="1:10" s="1" customFormat="1" x14ac:dyDescent="0.2">
      <c r="A516" s="3"/>
      <c r="B516" s="2"/>
      <c r="C516" s="3"/>
      <c r="D516" s="68"/>
      <c r="H516" s="32"/>
      <c r="I516" s="43"/>
      <c r="J516" s="52"/>
    </row>
    <row r="517" spans="1:10" s="1" customFormat="1" x14ac:dyDescent="0.2">
      <c r="A517" s="3"/>
      <c r="B517" s="2"/>
      <c r="C517" s="3"/>
      <c r="D517" s="68"/>
      <c r="H517" s="32"/>
      <c r="I517" s="43"/>
      <c r="J517" s="52"/>
    </row>
    <row r="518" spans="1:10" s="1" customFormat="1" x14ac:dyDescent="0.2">
      <c r="A518" s="3"/>
      <c r="B518" s="2"/>
      <c r="C518" s="3"/>
      <c r="D518" s="68"/>
      <c r="H518" s="32"/>
      <c r="I518" s="43"/>
      <c r="J518" s="52"/>
    </row>
    <row r="519" spans="1:10" s="1" customFormat="1" x14ac:dyDescent="0.2">
      <c r="A519" s="3"/>
      <c r="B519" s="2"/>
      <c r="C519" s="3"/>
      <c r="D519" s="68"/>
      <c r="H519" s="32"/>
      <c r="I519" s="43"/>
      <c r="J519" s="52"/>
    </row>
    <row r="520" spans="1:10" s="1" customFormat="1" x14ac:dyDescent="0.2">
      <c r="A520" s="3"/>
      <c r="B520" s="2"/>
      <c r="C520" s="3"/>
      <c r="D520" s="68"/>
      <c r="H520" s="32"/>
      <c r="I520" s="43"/>
      <c r="J520" s="52"/>
    </row>
    <row r="521" spans="1:10" s="1" customFormat="1" x14ac:dyDescent="0.2">
      <c r="A521" s="3"/>
      <c r="B521" s="2"/>
      <c r="C521" s="3"/>
      <c r="D521" s="68"/>
      <c r="H521" s="32"/>
      <c r="I521" s="43"/>
      <c r="J521" s="52"/>
    </row>
    <row r="522" spans="1:10" s="1" customFormat="1" x14ac:dyDescent="0.2">
      <c r="A522" s="3"/>
      <c r="B522" s="2"/>
      <c r="C522" s="3"/>
      <c r="D522" s="68"/>
      <c r="H522" s="32"/>
      <c r="I522" s="43"/>
      <c r="J522" s="52"/>
    </row>
    <row r="523" spans="1:10" s="1" customFormat="1" x14ac:dyDescent="0.2">
      <c r="A523" s="3"/>
      <c r="B523" s="2"/>
      <c r="C523" s="3"/>
      <c r="D523" s="68"/>
      <c r="H523" s="32"/>
      <c r="I523" s="43"/>
      <c r="J523" s="52"/>
    </row>
    <row r="524" spans="1:10" s="1" customFormat="1" x14ac:dyDescent="0.2">
      <c r="A524" s="3"/>
      <c r="B524" s="2"/>
      <c r="C524" s="3"/>
      <c r="D524" s="68"/>
      <c r="H524" s="32"/>
      <c r="I524" s="43"/>
      <c r="J524" s="52"/>
    </row>
    <row r="525" spans="1:10" s="1" customFormat="1" x14ac:dyDescent="0.2">
      <c r="A525" s="3"/>
      <c r="B525" s="2"/>
      <c r="C525" s="3"/>
      <c r="D525" s="68"/>
      <c r="H525" s="32"/>
      <c r="I525" s="43"/>
      <c r="J525" s="52"/>
    </row>
    <row r="526" spans="1:10" s="1" customFormat="1" x14ac:dyDescent="0.2">
      <c r="A526" s="3"/>
      <c r="B526" s="2"/>
      <c r="C526" s="3"/>
      <c r="D526" s="68"/>
      <c r="H526" s="32"/>
      <c r="I526" s="43"/>
      <c r="J526" s="52"/>
    </row>
    <row r="527" spans="1:10" s="1" customFormat="1" x14ac:dyDescent="0.2">
      <c r="A527" s="3"/>
      <c r="B527" s="2"/>
      <c r="C527" s="3"/>
      <c r="D527" s="68"/>
      <c r="H527" s="32"/>
      <c r="I527" s="43"/>
      <c r="J527" s="52"/>
    </row>
    <row r="528" spans="1:10" s="1" customFormat="1" x14ac:dyDescent="0.2">
      <c r="A528" s="3"/>
      <c r="B528" s="2"/>
      <c r="C528" s="3"/>
      <c r="D528" s="68"/>
      <c r="H528" s="32"/>
      <c r="I528" s="43"/>
      <c r="J528" s="52"/>
    </row>
    <row r="529" spans="1:10" s="1" customFormat="1" x14ac:dyDescent="0.2">
      <c r="A529" s="3"/>
      <c r="B529" s="2"/>
      <c r="C529" s="3"/>
      <c r="D529" s="68"/>
      <c r="H529" s="32"/>
      <c r="I529" s="43"/>
      <c r="J529" s="52"/>
    </row>
    <row r="530" spans="1:10" s="1" customFormat="1" x14ac:dyDescent="0.2">
      <c r="A530" s="3"/>
      <c r="B530" s="2"/>
      <c r="C530" s="3"/>
      <c r="D530" s="68"/>
      <c r="H530" s="32"/>
      <c r="I530" s="43"/>
      <c r="J530" s="52"/>
    </row>
    <row r="531" spans="1:10" s="1" customFormat="1" x14ac:dyDescent="0.2">
      <c r="A531" s="3"/>
      <c r="B531" s="2"/>
      <c r="C531" s="3"/>
      <c r="D531" s="68"/>
      <c r="H531" s="32"/>
      <c r="I531" s="43"/>
      <c r="J531" s="52"/>
    </row>
    <row r="532" spans="1:10" s="1" customFormat="1" x14ac:dyDescent="0.2">
      <c r="A532" s="3"/>
      <c r="B532" s="2"/>
      <c r="C532" s="3"/>
      <c r="D532" s="68"/>
      <c r="H532" s="32"/>
      <c r="I532" s="43"/>
      <c r="J532" s="52"/>
    </row>
    <row r="533" spans="1:10" s="1" customFormat="1" x14ac:dyDescent="0.2">
      <c r="A533" s="3"/>
      <c r="B533" s="2"/>
      <c r="C533" s="3"/>
      <c r="D533" s="68"/>
      <c r="H533" s="32"/>
      <c r="I533" s="43"/>
      <c r="J533" s="52"/>
    </row>
    <row r="534" spans="1:10" s="1" customFormat="1" x14ac:dyDescent="0.2">
      <c r="A534" s="3"/>
      <c r="B534" s="2"/>
      <c r="C534" s="3"/>
      <c r="D534" s="68"/>
      <c r="H534" s="32"/>
      <c r="I534" s="43"/>
      <c r="J534" s="52"/>
    </row>
    <row r="535" spans="1:10" s="1" customFormat="1" x14ac:dyDescent="0.2">
      <c r="A535" s="3"/>
      <c r="B535" s="2"/>
      <c r="C535" s="3"/>
      <c r="D535" s="68"/>
      <c r="H535" s="32"/>
      <c r="I535" s="43"/>
      <c r="J535" s="52"/>
    </row>
    <row r="536" spans="1:10" s="1" customFormat="1" x14ac:dyDescent="0.2">
      <c r="A536" s="3"/>
      <c r="B536" s="2"/>
      <c r="C536" s="3"/>
      <c r="D536" s="68"/>
      <c r="H536" s="32"/>
      <c r="I536" s="43"/>
      <c r="J536" s="52"/>
    </row>
    <row r="537" spans="1:10" s="1" customFormat="1" x14ac:dyDescent="0.2">
      <c r="A537" s="3"/>
      <c r="B537" s="2"/>
      <c r="C537" s="3"/>
      <c r="D537" s="68"/>
      <c r="H537" s="32"/>
      <c r="I537" s="43"/>
      <c r="J537" s="52"/>
    </row>
    <row r="538" spans="1:10" s="1" customFormat="1" x14ac:dyDescent="0.2">
      <c r="A538" s="3"/>
      <c r="B538" s="2"/>
      <c r="C538" s="3"/>
      <c r="D538" s="68"/>
      <c r="H538" s="32"/>
      <c r="I538" s="43"/>
      <c r="J538" s="52"/>
    </row>
    <row r="539" spans="1:10" s="1" customFormat="1" x14ac:dyDescent="0.2">
      <c r="A539" s="3"/>
      <c r="B539" s="2"/>
      <c r="C539" s="3"/>
      <c r="D539" s="68"/>
      <c r="H539" s="32"/>
      <c r="I539" s="43"/>
      <c r="J539" s="52"/>
    </row>
    <row r="540" spans="1:10" s="1" customFormat="1" x14ac:dyDescent="0.2">
      <c r="A540" s="3"/>
      <c r="B540" s="2"/>
      <c r="C540" s="3"/>
      <c r="D540" s="68"/>
      <c r="H540" s="32"/>
      <c r="I540" s="43"/>
      <c r="J540" s="52"/>
    </row>
    <row r="541" spans="1:10" s="1" customFormat="1" x14ac:dyDescent="0.2">
      <c r="A541" s="3"/>
      <c r="B541" s="2"/>
      <c r="C541" s="3"/>
      <c r="D541" s="68"/>
      <c r="H541" s="32"/>
      <c r="I541" s="43"/>
      <c r="J541" s="52"/>
    </row>
    <row r="542" spans="1:10" s="1" customFormat="1" x14ac:dyDescent="0.2">
      <c r="A542" s="3"/>
      <c r="B542" s="2"/>
      <c r="C542" s="3"/>
      <c r="D542" s="68"/>
      <c r="H542" s="32"/>
      <c r="I542" s="43"/>
      <c r="J542" s="52"/>
    </row>
    <row r="543" spans="1:10" s="1" customFormat="1" x14ac:dyDescent="0.2">
      <c r="A543" s="3"/>
      <c r="B543" s="2"/>
      <c r="C543" s="3"/>
      <c r="D543" s="68"/>
      <c r="H543" s="32"/>
      <c r="I543" s="43"/>
      <c r="J543" s="52"/>
    </row>
    <row r="544" spans="1:10" s="1" customFormat="1" x14ac:dyDescent="0.2">
      <c r="A544" s="3"/>
      <c r="B544" s="2"/>
      <c r="C544" s="3"/>
      <c r="D544" s="68"/>
      <c r="H544" s="32"/>
      <c r="I544" s="43"/>
      <c r="J544" s="52"/>
    </row>
    <row r="545" spans="1:10" s="1" customFormat="1" x14ac:dyDescent="0.2">
      <c r="A545" s="3"/>
      <c r="B545" s="2"/>
      <c r="C545" s="3"/>
      <c r="D545" s="68"/>
      <c r="H545" s="32"/>
      <c r="I545" s="43"/>
      <c r="J545" s="52"/>
    </row>
    <row r="546" spans="1:10" s="1" customFormat="1" x14ac:dyDescent="0.2">
      <c r="A546" s="3"/>
      <c r="B546" s="2"/>
      <c r="C546" s="3"/>
      <c r="D546" s="68"/>
      <c r="H546" s="32"/>
      <c r="I546" s="43"/>
      <c r="J546" s="52"/>
    </row>
    <row r="547" spans="1:10" s="1" customFormat="1" x14ac:dyDescent="0.2">
      <c r="A547" s="3"/>
      <c r="B547" s="2"/>
      <c r="C547" s="3"/>
      <c r="D547" s="68"/>
      <c r="H547" s="32"/>
      <c r="I547" s="43"/>
      <c r="J547" s="52"/>
    </row>
    <row r="548" spans="1:10" s="1" customFormat="1" x14ac:dyDescent="0.2">
      <c r="A548" s="3"/>
      <c r="B548" s="2"/>
      <c r="C548" s="3"/>
      <c r="D548" s="68"/>
      <c r="H548" s="32"/>
      <c r="I548" s="43"/>
      <c r="J548" s="52"/>
    </row>
    <row r="549" spans="1:10" s="1" customFormat="1" x14ac:dyDescent="0.2">
      <c r="A549" s="3"/>
      <c r="B549" s="2"/>
      <c r="C549" s="3"/>
      <c r="D549" s="68"/>
      <c r="H549" s="32"/>
      <c r="I549" s="43"/>
      <c r="J549" s="52"/>
    </row>
    <row r="550" spans="1:10" s="1" customFormat="1" x14ac:dyDescent="0.2">
      <c r="A550" s="3"/>
      <c r="B550" s="2"/>
      <c r="C550" s="3"/>
      <c r="D550" s="68"/>
      <c r="H550" s="32"/>
      <c r="I550" s="43"/>
      <c r="J550" s="52"/>
    </row>
    <row r="551" spans="1:10" s="1" customFormat="1" x14ac:dyDescent="0.2">
      <c r="A551" s="3"/>
      <c r="B551" s="2"/>
      <c r="C551" s="3"/>
      <c r="D551" s="68"/>
      <c r="H551" s="32"/>
      <c r="I551" s="43"/>
      <c r="J551" s="52"/>
    </row>
    <row r="552" spans="1:10" s="1" customFormat="1" x14ac:dyDescent="0.2">
      <c r="A552" s="3"/>
      <c r="B552" s="2"/>
      <c r="C552" s="3"/>
      <c r="D552" s="68"/>
      <c r="H552" s="32"/>
      <c r="I552" s="43"/>
      <c r="J552" s="52"/>
    </row>
    <row r="553" spans="1:10" s="1" customFormat="1" x14ac:dyDescent="0.2">
      <c r="A553" s="3"/>
      <c r="B553" s="2"/>
      <c r="C553" s="3"/>
      <c r="D553" s="68"/>
      <c r="H553" s="32"/>
      <c r="I553" s="43"/>
      <c r="J553" s="52"/>
    </row>
    <row r="554" spans="1:10" s="1" customFormat="1" x14ac:dyDescent="0.2">
      <c r="A554" s="3"/>
      <c r="B554" s="2"/>
      <c r="C554" s="3"/>
      <c r="D554" s="68"/>
      <c r="H554" s="32"/>
      <c r="I554" s="43"/>
      <c r="J554" s="52"/>
    </row>
    <row r="555" spans="1:10" s="1" customFormat="1" x14ac:dyDescent="0.2">
      <c r="A555" s="3"/>
      <c r="B555" s="2"/>
      <c r="C555" s="3"/>
      <c r="D555" s="68"/>
      <c r="H555" s="32"/>
      <c r="I555" s="43"/>
      <c r="J555" s="52"/>
    </row>
    <row r="556" spans="1:10" s="1" customFormat="1" x14ac:dyDescent="0.2">
      <c r="A556" s="3"/>
      <c r="B556" s="2"/>
      <c r="C556" s="3"/>
      <c r="D556" s="68"/>
      <c r="H556" s="32"/>
      <c r="I556" s="43"/>
      <c r="J556" s="52"/>
    </row>
    <row r="557" spans="1:10" s="1" customFormat="1" x14ac:dyDescent="0.2">
      <c r="A557" s="3"/>
      <c r="B557" s="2"/>
      <c r="C557" s="3"/>
      <c r="D557" s="68"/>
      <c r="H557" s="32"/>
      <c r="I557" s="43"/>
      <c r="J557" s="52"/>
    </row>
    <row r="558" spans="1:10" s="1" customFormat="1" x14ac:dyDescent="0.2">
      <c r="A558" s="3"/>
      <c r="B558" s="2"/>
      <c r="C558" s="3"/>
      <c r="D558" s="68"/>
      <c r="H558" s="32"/>
      <c r="I558" s="43"/>
      <c r="J558" s="52"/>
    </row>
    <row r="559" spans="1:10" s="1" customFormat="1" x14ac:dyDescent="0.2">
      <c r="A559" s="3"/>
      <c r="B559" s="2"/>
      <c r="C559" s="3"/>
      <c r="D559" s="68"/>
      <c r="H559" s="32"/>
      <c r="I559" s="43"/>
      <c r="J559" s="52"/>
    </row>
    <row r="560" spans="1:10" s="1" customFormat="1" x14ac:dyDescent="0.2">
      <c r="A560" s="3"/>
      <c r="B560" s="2"/>
      <c r="C560" s="3"/>
      <c r="D560" s="68"/>
      <c r="H560" s="32"/>
      <c r="I560" s="43"/>
      <c r="J560" s="52"/>
    </row>
    <row r="561" spans="1:10" s="1" customFormat="1" x14ac:dyDescent="0.2">
      <c r="A561" s="3"/>
      <c r="B561" s="2"/>
      <c r="C561" s="3"/>
      <c r="D561" s="68"/>
      <c r="H561" s="32"/>
      <c r="I561" s="43"/>
      <c r="J561" s="52"/>
    </row>
    <row r="562" spans="1:10" s="1" customFormat="1" x14ac:dyDescent="0.2">
      <c r="A562" s="3"/>
      <c r="B562" s="2"/>
      <c r="C562" s="3"/>
      <c r="D562" s="68"/>
      <c r="H562" s="32"/>
      <c r="I562" s="43"/>
      <c r="J562" s="52"/>
    </row>
    <row r="563" spans="1:10" s="1" customFormat="1" x14ac:dyDescent="0.2">
      <c r="A563" s="3"/>
      <c r="B563" s="2"/>
      <c r="C563" s="3"/>
      <c r="D563" s="68"/>
      <c r="H563" s="32"/>
      <c r="I563" s="43"/>
      <c r="J563" s="52"/>
    </row>
    <row r="564" spans="1:10" s="1" customFormat="1" x14ac:dyDescent="0.2">
      <c r="A564" s="3"/>
      <c r="B564" s="2"/>
      <c r="C564" s="3"/>
      <c r="D564" s="68"/>
      <c r="H564" s="32"/>
      <c r="I564" s="43"/>
      <c r="J564" s="52"/>
    </row>
    <row r="565" spans="1:10" s="1" customFormat="1" x14ac:dyDescent="0.2">
      <c r="A565" s="3"/>
      <c r="B565" s="2"/>
      <c r="C565" s="3"/>
      <c r="D565" s="68"/>
      <c r="H565" s="32"/>
      <c r="I565" s="43"/>
      <c r="J565" s="52"/>
    </row>
    <row r="566" spans="1:10" s="1" customFormat="1" x14ac:dyDescent="0.2">
      <c r="A566" s="3"/>
      <c r="B566" s="2"/>
      <c r="C566" s="3"/>
      <c r="D566" s="68"/>
      <c r="H566" s="32"/>
      <c r="I566" s="43"/>
      <c r="J566" s="52"/>
    </row>
    <row r="567" spans="1:10" s="1" customFormat="1" x14ac:dyDescent="0.2">
      <c r="A567" s="3"/>
      <c r="B567" s="2"/>
      <c r="C567" s="3"/>
      <c r="D567" s="68"/>
      <c r="H567" s="32"/>
      <c r="I567" s="43"/>
      <c r="J567" s="52"/>
    </row>
    <row r="568" spans="1:10" s="1" customFormat="1" x14ac:dyDescent="0.2">
      <c r="A568" s="3"/>
      <c r="B568" s="2"/>
      <c r="C568" s="3"/>
      <c r="D568" s="68"/>
      <c r="H568" s="32"/>
      <c r="I568" s="43"/>
      <c r="J568" s="52"/>
    </row>
    <row r="569" spans="1:10" s="1" customFormat="1" x14ac:dyDescent="0.2">
      <c r="A569" s="3"/>
      <c r="B569" s="2"/>
      <c r="C569" s="3"/>
      <c r="D569" s="68"/>
      <c r="H569" s="32"/>
      <c r="I569" s="43"/>
      <c r="J569" s="52"/>
    </row>
    <row r="570" spans="1:10" s="1" customFormat="1" x14ac:dyDescent="0.2">
      <c r="A570" s="3"/>
      <c r="B570" s="2"/>
      <c r="C570" s="3"/>
      <c r="D570" s="68"/>
      <c r="H570" s="32"/>
      <c r="I570" s="43"/>
      <c r="J570" s="52"/>
    </row>
    <row r="571" spans="1:10" s="1" customFormat="1" x14ac:dyDescent="0.2">
      <c r="A571" s="3"/>
      <c r="B571" s="2"/>
      <c r="C571" s="3"/>
      <c r="D571" s="68"/>
      <c r="H571" s="32"/>
      <c r="I571" s="43"/>
      <c r="J571" s="52"/>
    </row>
    <row r="572" spans="1:10" s="1" customFormat="1" x14ac:dyDescent="0.2">
      <c r="A572" s="3"/>
      <c r="B572" s="2"/>
      <c r="C572" s="3"/>
      <c r="D572" s="68"/>
      <c r="H572" s="32"/>
      <c r="I572" s="43"/>
      <c r="J572" s="52"/>
    </row>
    <row r="573" spans="1:10" s="1" customFormat="1" x14ac:dyDescent="0.2">
      <c r="A573" s="3"/>
      <c r="B573" s="2"/>
      <c r="C573" s="3"/>
      <c r="D573" s="68"/>
      <c r="H573" s="32"/>
      <c r="I573" s="43"/>
      <c r="J573" s="52"/>
    </row>
    <row r="574" spans="1:10" s="1" customFormat="1" x14ac:dyDescent="0.2">
      <c r="A574" s="3"/>
      <c r="B574" s="2"/>
      <c r="C574" s="3"/>
      <c r="D574" s="68"/>
      <c r="H574" s="32"/>
      <c r="I574" s="43"/>
      <c r="J574" s="52"/>
    </row>
    <row r="575" spans="1:10" s="1" customFormat="1" x14ac:dyDescent="0.2">
      <c r="A575" s="3"/>
      <c r="B575" s="2"/>
      <c r="C575" s="3"/>
      <c r="D575" s="68"/>
      <c r="H575" s="32"/>
      <c r="I575" s="43"/>
      <c r="J575" s="52"/>
    </row>
    <row r="576" spans="1:10" s="1" customFormat="1" x14ac:dyDescent="0.2">
      <c r="A576" s="3"/>
      <c r="B576" s="2"/>
      <c r="C576" s="3"/>
      <c r="D576" s="68"/>
      <c r="H576" s="32"/>
      <c r="I576" s="43"/>
      <c r="J576" s="52"/>
    </row>
    <row r="577" spans="1:10" s="1" customFormat="1" x14ac:dyDescent="0.2">
      <c r="A577" s="3"/>
      <c r="B577" s="2"/>
      <c r="C577" s="3"/>
      <c r="D577" s="68"/>
      <c r="H577" s="32"/>
      <c r="I577" s="43"/>
      <c r="J577" s="52"/>
    </row>
    <row r="578" spans="1:10" s="1" customFormat="1" x14ac:dyDescent="0.2">
      <c r="A578" s="3"/>
      <c r="B578" s="2"/>
      <c r="C578" s="3"/>
      <c r="D578" s="68"/>
      <c r="H578" s="32"/>
      <c r="I578" s="43"/>
      <c r="J578" s="52"/>
    </row>
    <row r="579" spans="1:10" s="1" customFormat="1" x14ac:dyDescent="0.2">
      <c r="A579" s="3"/>
      <c r="B579" s="2"/>
      <c r="C579" s="3"/>
      <c r="D579" s="68"/>
      <c r="H579" s="32"/>
      <c r="I579" s="43"/>
      <c r="J579" s="52"/>
    </row>
    <row r="580" spans="1:10" s="1" customFormat="1" x14ac:dyDescent="0.2">
      <c r="A580" s="3"/>
      <c r="B580" s="2"/>
      <c r="C580" s="3"/>
      <c r="D580" s="68"/>
      <c r="H580" s="32"/>
      <c r="I580" s="43"/>
      <c r="J580" s="52"/>
    </row>
    <row r="581" spans="1:10" s="1" customFormat="1" x14ac:dyDescent="0.2">
      <c r="A581" s="3"/>
      <c r="B581" s="2"/>
      <c r="C581" s="3"/>
      <c r="D581" s="68"/>
      <c r="H581" s="32"/>
      <c r="I581" s="43"/>
      <c r="J581" s="52"/>
    </row>
    <row r="582" spans="1:10" s="1" customFormat="1" x14ac:dyDescent="0.2">
      <c r="A582" s="3"/>
      <c r="B582" s="2"/>
      <c r="C582" s="3"/>
      <c r="D582" s="68"/>
      <c r="H582" s="32"/>
      <c r="I582" s="43"/>
      <c r="J582" s="52"/>
    </row>
    <row r="583" spans="1:10" s="1" customFormat="1" x14ac:dyDescent="0.2">
      <c r="A583" s="3"/>
      <c r="B583" s="2"/>
      <c r="C583" s="3"/>
      <c r="D583" s="68"/>
      <c r="H583" s="32"/>
      <c r="I583" s="43"/>
      <c r="J583" s="52"/>
    </row>
    <row r="584" spans="1:10" s="1" customFormat="1" x14ac:dyDescent="0.2">
      <c r="A584" s="3"/>
      <c r="B584" s="2"/>
      <c r="C584" s="3"/>
      <c r="D584" s="68"/>
      <c r="H584" s="32"/>
      <c r="I584" s="43"/>
      <c r="J584" s="52"/>
    </row>
    <row r="585" spans="1:10" s="1" customFormat="1" x14ac:dyDescent="0.2">
      <c r="A585" s="3"/>
      <c r="B585" s="2"/>
      <c r="C585" s="3"/>
      <c r="D585" s="68"/>
      <c r="H585" s="32"/>
      <c r="I585" s="43"/>
      <c r="J585" s="52"/>
    </row>
    <row r="586" spans="1:10" s="1" customFormat="1" x14ac:dyDescent="0.2">
      <c r="A586" s="3"/>
      <c r="B586" s="2"/>
      <c r="C586" s="3"/>
      <c r="D586" s="68"/>
      <c r="H586" s="32"/>
      <c r="I586" s="43"/>
      <c r="J586" s="52"/>
    </row>
    <row r="587" spans="1:10" s="1" customFormat="1" x14ac:dyDescent="0.2">
      <c r="A587" s="3"/>
      <c r="B587" s="2"/>
      <c r="C587" s="3"/>
      <c r="D587" s="68"/>
      <c r="H587" s="32"/>
      <c r="I587" s="43"/>
      <c r="J587" s="52"/>
    </row>
    <row r="588" spans="1:10" s="1" customFormat="1" x14ac:dyDescent="0.2">
      <c r="A588" s="3"/>
      <c r="B588" s="2"/>
      <c r="C588" s="3"/>
      <c r="D588" s="68"/>
      <c r="H588" s="32"/>
      <c r="I588" s="43"/>
      <c r="J588" s="52"/>
    </row>
    <row r="589" spans="1:10" s="1" customFormat="1" x14ac:dyDescent="0.2">
      <c r="A589" s="3"/>
      <c r="B589" s="2"/>
      <c r="C589" s="3"/>
      <c r="D589" s="68"/>
      <c r="H589" s="32"/>
      <c r="I589" s="43"/>
      <c r="J589" s="52"/>
    </row>
    <row r="590" spans="1:10" s="1" customFormat="1" x14ac:dyDescent="0.2">
      <c r="A590" s="3"/>
      <c r="B590" s="2"/>
      <c r="C590" s="3"/>
      <c r="D590" s="68"/>
      <c r="H590" s="32"/>
      <c r="I590" s="43"/>
      <c r="J590" s="52"/>
    </row>
    <row r="591" spans="1:10" s="1" customFormat="1" x14ac:dyDescent="0.2">
      <c r="A591" s="3"/>
      <c r="B591" s="2"/>
      <c r="C591" s="3"/>
      <c r="D591" s="68"/>
      <c r="H591" s="32"/>
      <c r="I591" s="43"/>
      <c r="J591" s="52"/>
    </row>
    <row r="592" spans="1:10" s="1" customFormat="1" x14ac:dyDescent="0.2">
      <c r="A592" s="3"/>
      <c r="B592" s="2"/>
      <c r="C592" s="3"/>
      <c r="D592" s="68"/>
      <c r="H592" s="32"/>
      <c r="I592" s="43"/>
      <c r="J592" s="52"/>
    </row>
    <row r="593" spans="1:10" s="1" customFormat="1" x14ac:dyDescent="0.2">
      <c r="A593" s="3"/>
      <c r="B593" s="2"/>
      <c r="C593" s="3"/>
      <c r="D593" s="68"/>
      <c r="H593" s="32"/>
      <c r="I593" s="43"/>
      <c r="J593" s="52"/>
    </row>
    <row r="594" spans="1:10" s="1" customFormat="1" x14ac:dyDescent="0.2">
      <c r="A594" s="3"/>
      <c r="B594" s="2"/>
      <c r="C594" s="3"/>
      <c r="D594" s="68"/>
      <c r="H594" s="32"/>
      <c r="I594" s="43"/>
      <c r="J594" s="52"/>
    </row>
    <row r="595" spans="1:10" s="1" customFormat="1" x14ac:dyDescent="0.2">
      <c r="A595" s="3"/>
      <c r="B595" s="2"/>
      <c r="C595" s="3"/>
      <c r="D595" s="68"/>
      <c r="H595" s="32"/>
      <c r="I595" s="43"/>
      <c r="J595" s="52"/>
    </row>
    <row r="596" spans="1:10" s="1" customFormat="1" x14ac:dyDescent="0.2">
      <c r="A596" s="3"/>
      <c r="B596" s="2"/>
      <c r="C596" s="3"/>
      <c r="D596" s="68"/>
      <c r="H596" s="32"/>
      <c r="I596" s="43"/>
      <c r="J596" s="52"/>
    </row>
    <row r="597" spans="1:10" s="1" customFormat="1" x14ac:dyDescent="0.2">
      <c r="A597" s="3"/>
      <c r="B597" s="2"/>
      <c r="C597" s="3"/>
      <c r="D597" s="68"/>
      <c r="H597" s="32"/>
      <c r="I597" s="43"/>
      <c r="J597" s="52"/>
    </row>
    <row r="598" spans="1:10" s="1" customFormat="1" x14ac:dyDescent="0.2">
      <c r="A598" s="3"/>
      <c r="B598" s="2"/>
      <c r="C598" s="3"/>
      <c r="D598" s="68"/>
      <c r="H598" s="32"/>
      <c r="I598" s="43"/>
      <c r="J598" s="52"/>
    </row>
    <row r="599" spans="1:10" s="1" customFormat="1" x14ac:dyDescent="0.2">
      <c r="A599" s="3"/>
      <c r="B599" s="2"/>
      <c r="C599" s="3"/>
      <c r="D599" s="68"/>
      <c r="H599" s="32"/>
      <c r="I599" s="43"/>
      <c r="J599" s="52"/>
    </row>
    <row r="600" spans="1:10" s="1" customFormat="1" x14ac:dyDescent="0.2">
      <c r="A600" s="3"/>
      <c r="B600" s="2"/>
      <c r="C600" s="3"/>
      <c r="D600" s="68"/>
      <c r="H600" s="32"/>
      <c r="I600" s="43"/>
      <c r="J600" s="52"/>
    </row>
    <row r="601" spans="1:10" s="1" customFormat="1" x14ac:dyDescent="0.2">
      <c r="A601" s="3"/>
      <c r="B601" s="2"/>
      <c r="C601" s="3"/>
      <c r="D601" s="68"/>
      <c r="H601" s="32"/>
      <c r="I601" s="43"/>
      <c r="J601" s="52"/>
    </row>
    <row r="602" spans="1:10" s="1" customFormat="1" x14ac:dyDescent="0.2">
      <c r="A602" s="3"/>
      <c r="B602" s="2"/>
      <c r="C602" s="3"/>
      <c r="D602" s="68"/>
      <c r="H602" s="32"/>
      <c r="I602" s="43"/>
      <c r="J602" s="52"/>
    </row>
    <row r="603" spans="1:10" s="1" customFormat="1" x14ac:dyDescent="0.2">
      <c r="A603" s="3"/>
      <c r="B603" s="2"/>
      <c r="C603" s="3"/>
      <c r="D603" s="68"/>
      <c r="H603" s="32"/>
      <c r="I603" s="43"/>
      <c r="J603" s="52"/>
    </row>
    <row r="604" spans="1:10" s="1" customFormat="1" x14ac:dyDescent="0.2">
      <c r="A604" s="3"/>
      <c r="B604" s="2"/>
      <c r="C604" s="3"/>
      <c r="D604" s="68"/>
      <c r="H604" s="32"/>
      <c r="I604" s="43"/>
      <c r="J604" s="52"/>
    </row>
    <row r="605" spans="1:10" s="1" customFormat="1" x14ac:dyDescent="0.2">
      <c r="A605" s="3"/>
      <c r="B605" s="2"/>
      <c r="C605" s="3"/>
      <c r="D605" s="68"/>
      <c r="H605" s="32"/>
      <c r="I605" s="43"/>
      <c r="J605" s="52"/>
    </row>
    <row r="606" spans="1:10" s="1" customFormat="1" x14ac:dyDescent="0.2">
      <c r="A606" s="3"/>
      <c r="B606" s="2"/>
      <c r="C606" s="3"/>
      <c r="D606" s="68"/>
      <c r="H606" s="32"/>
      <c r="I606" s="43"/>
      <c r="J606" s="52"/>
    </row>
    <row r="607" spans="1:10" s="1" customFormat="1" x14ac:dyDescent="0.2">
      <c r="A607" s="3"/>
      <c r="B607" s="2"/>
      <c r="C607" s="3"/>
      <c r="D607" s="68"/>
      <c r="H607" s="32"/>
      <c r="I607" s="43"/>
      <c r="J607" s="52"/>
    </row>
    <row r="608" spans="1:10" s="1" customFormat="1" x14ac:dyDescent="0.2">
      <c r="A608" s="3"/>
      <c r="B608" s="2"/>
      <c r="C608" s="3"/>
      <c r="D608" s="68"/>
      <c r="H608" s="32"/>
      <c r="I608" s="43"/>
      <c r="J608" s="52"/>
    </row>
    <row r="609" spans="1:10" s="1" customFormat="1" x14ac:dyDescent="0.2">
      <c r="A609" s="3"/>
      <c r="B609" s="2"/>
      <c r="C609" s="3"/>
      <c r="D609" s="68"/>
      <c r="H609" s="32"/>
      <c r="I609" s="43"/>
      <c r="J609" s="52"/>
    </row>
    <row r="610" spans="1:10" s="1" customFormat="1" x14ac:dyDescent="0.2">
      <c r="A610" s="3"/>
      <c r="B610" s="2"/>
      <c r="C610" s="3"/>
      <c r="D610" s="68"/>
      <c r="H610" s="32"/>
      <c r="I610" s="43"/>
      <c r="J610" s="52"/>
    </row>
    <row r="611" spans="1:10" s="1" customFormat="1" x14ac:dyDescent="0.2">
      <c r="A611" s="3"/>
      <c r="B611" s="2"/>
      <c r="C611" s="3"/>
      <c r="D611" s="68"/>
      <c r="H611" s="32"/>
      <c r="I611" s="43"/>
      <c r="J611" s="52"/>
    </row>
    <row r="612" spans="1:10" s="1" customFormat="1" x14ac:dyDescent="0.2">
      <c r="A612" s="3"/>
      <c r="B612" s="2"/>
      <c r="C612" s="3"/>
      <c r="D612" s="68"/>
      <c r="H612" s="32"/>
      <c r="I612" s="43"/>
      <c r="J612" s="52"/>
    </row>
    <row r="613" spans="1:10" s="1" customFormat="1" x14ac:dyDescent="0.2">
      <c r="A613" s="3"/>
      <c r="B613" s="2"/>
      <c r="C613" s="3"/>
      <c r="D613" s="68"/>
      <c r="H613" s="32"/>
      <c r="I613" s="43"/>
      <c r="J613" s="52"/>
    </row>
    <row r="614" spans="1:10" s="1" customFormat="1" x14ac:dyDescent="0.2">
      <c r="A614" s="3"/>
      <c r="B614" s="2"/>
      <c r="C614" s="3"/>
      <c r="D614" s="68"/>
      <c r="H614" s="32"/>
      <c r="I614" s="43"/>
      <c r="J614" s="52"/>
    </row>
    <row r="615" spans="1:10" s="1" customFormat="1" x14ac:dyDescent="0.2">
      <c r="A615" s="3"/>
      <c r="B615" s="2"/>
      <c r="C615" s="3"/>
      <c r="D615" s="68"/>
      <c r="H615" s="32"/>
      <c r="I615" s="43"/>
      <c r="J615" s="52"/>
    </row>
    <row r="616" spans="1:10" s="1" customFormat="1" x14ac:dyDescent="0.2">
      <c r="A616" s="3"/>
      <c r="B616" s="2"/>
      <c r="C616" s="3"/>
      <c r="D616" s="68"/>
      <c r="H616" s="32"/>
      <c r="I616" s="43"/>
      <c r="J616" s="52"/>
    </row>
    <row r="617" spans="1:10" s="1" customFormat="1" x14ac:dyDescent="0.2">
      <c r="A617" s="3"/>
      <c r="B617" s="2"/>
      <c r="C617" s="3"/>
      <c r="D617" s="68"/>
      <c r="H617" s="32"/>
      <c r="I617" s="43"/>
      <c r="J617" s="52"/>
    </row>
    <row r="618" spans="1:10" s="1" customFormat="1" x14ac:dyDescent="0.2">
      <c r="A618" s="3"/>
      <c r="B618" s="2"/>
      <c r="C618" s="3"/>
      <c r="D618" s="68"/>
      <c r="H618" s="32"/>
      <c r="I618" s="43"/>
      <c r="J618" s="52"/>
    </row>
    <row r="619" spans="1:10" s="1" customFormat="1" x14ac:dyDescent="0.2">
      <c r="A619" s="3"/>
      <c r="B619" s="2"/>
      <c r="C619" s="3"/>
      <c r="D619" s="68"/>
      <c r="H619" s="32"/>
      <c r="I619" s="43"/>
      <c r="J619" s="52"/>
    </row>
    <row r="620" spans="1:10" s="1" customFormat="1" x14ac:dyDescent="0.2">
      <c r="A620" s="3"/>
      <c r="B620" s="2"/>
      <c r="C620" s="3"/>
      <c r="D620" s="68"/>
      <c r="H620" s="32"/>
      <c r="I620" s="43"/>
      <c r="J620" s="52"/>
    </row>
    <row r="621" spans="1:10" s="1" customFormat="1" x14ac:dyDescent="0.2">
      <c r="A621" s="3"/>
      <c r="B621" s="2"/>
      <c r="C621" s="3"/>
      <c r="D621" s="68"/>
      <c r="H621" s="32"/>
      <c r="I621" s="43"/>
      <c r="J621" s="52"/>
    </row>
    <row r="622" spans="1:10" s="1" customFormat="1" x14ac:dyDescent="0.2">
      <c r="A622" s="3"/>
      <c r="B622" s="2"/>
      <c r="C622" s="3"/>
      <c r="D622" s="68"/>
      <c r="H622" s="32"/>
      <c r="I622" s="43"/>
      <c r="J622" s="52"/>
    </row>
    <row r="623" spans="1:10" s="1" customFormat="1" x14ac:dyDescent="0.2">
      <c r="A623" s="3"/>
      <c r="B623" s="2"/>
      <c r="C623" s="3"/>
      <c r="D623" s="68"/>
      <c r="H623" s="32"/>
      <c r="I623" s="43"/>
      <c r="J623" s="52"/>
    </row>
    <row r="624" spans="1:10" s="1" customFormat="1" x14ac:dyDescent="0.2">
      <c r="A624" s="3"/>
      <c r="B624" s="2"/>
      <c r="C624" s="3"/>
      <c r="D624" s="68"/>
      <c r="H624" s="32"/>
      <c r="I624" s="43"/>
      <c r="J624" s="52"/>
    </row>
    <row r="625" spans="1:10" s="1" customFormat="1" x14ac:dyDescent="0.2">
      <c r="A625" s="3"/>
      <c r="B625" s="2"/>
      <c r="C625" s="3"/>
      <c r="D625" s="68"/>
      <c r="H625" s="32"/>
      <c r="I625" s="43"/>
      <c r="J625" s="52"/>
    </row>
    <row r="626" spans="1:10" s="1" customFormat="1" x14ac:dyDescent="0.2">
      <c r="A626" s="3"/>
      <c r="B626" s="2"/>
      <c r="C626" s="3"/>
      <c r="D626" s="68"/>
      <c r="H626" s="32"/>
      <c r="I626" s="43"/>
      <c r="J626" s="52"/>
    </row>
    <row r="627" spans="1:10" s="1" customFormat="1" x14ac:dyDescent="0.2">
      <c r="A627" s="3"/>
      <c r="B627" s="2"/>
      <c r="C627" s="3"/>
      <c r="D627" s="68"/>
      <c r="H627" s="32"/>
      <c r="I627" s="43"/>
      <c r="J627" s="52"/>
    </row>
    <row r="628" spans="1:10" s="1" customFormat="1" x14ac:dyDescent="0.2">
      <c r="A628" s="3"/>
      <c r="B628" s="2"/>
      <c r="C628" s="3"/>
      <c r="D628" s="68"/>
      <c r="H628" s="32"/>
      <c r="I628" s="43"/>
      <c r="J628" s="52"/>
    </row>
    <row r="629" spans="1:10" s="1" customFormat="1" x14ac:dyDescent="0.2">
      <c r="A629" s="3"/>
      <c r="B629" s="2"/>
      <c r="C629" s="3"/>
      <c r="D629" s="68"/>
      <c r="H629" s="32"/>
      <c r="I629" s="43"/>
      <c r="J629" s="52"/>
    </row>
    <row r="630" spans="1:10" s="1" customFormat="1" x14ac:dyDescent="0.2">
      <c r="A630" s="3"/>
      <c r="B630" s="2"/>
      <c r="C630" s="3"/>
      <c r="D630" s="68"/>
      <c r="H630" s="32"/>
      <c r="I630" s="43"/>
      <c r="J630" s="52"/>
    </row>
    <row r="631" spans="1:10" s="1" customFormat="1" x14ac:dyDescent="0.2">
      <c r="A631" s="3"/>
      <c r="B631" s="2"/>
      <c r="C631" s="3"/>
      <c r="D631" s="68"/>
      <c r="H631" s="32"/>
      <c r="I631" s="43"/>
      <c r="J631" s="52"/>
    </row>
    <row r="632" spans="1:10" s="1" customFormat="1" x14ac:dyDescent="0.2">
      <c r="A632" s="3"/>
      <c r="B632" s="2"/>
      <c r="C632" s="3"/>
      <c r="D632" s="68"/>
      <c r="H632" s="32"/>
      <c r="I632" s="43"/>
      <c r="J632" s="52"/>
    </row>
    <row r="633" spans="1:10" s="1" customFormat="1" x14ac:dyDescent="0.2">
      <c r="A633" s="3"/>
      <c r="B633" s="2"/>
      <c r="C633" s="3"/>
      <c r="D633" s="68"/>
      <c r="H633" s="32"/>
      <c r="I633" s="43"/>
      <c r="J633" s="52"/>
    </row>
    <row r="634" spans="1:10" s="1" customFormat="1" x14ac:dyDescent="0.2">
      <c r="A634" s="3"/>
      <c r="B634" s="2"/>
      <c r="C634" s="3"/>
      <c r="D634" s="68"/>
      <c r="H634" s="32"/>
      <c r="I634" s="43"/>
      <c r="J634" s="52"/>
    </row>
    <row r="635" spans="1:10" s="1" customFormat="1" x14ac:dyDescent="0.2">
      <c r="A635" s="3"/>
      <c r="B635" s="2"/>
      <c r="C635" s="3"/>
      <c r="D635" s="68"/>
      <c r="H635" s="32"/>
      <c r="I635" s="43"/>
      <c r="J635" s="52"/>
    </row>
    <row r="636" spans="1:10" s="1" customFormat="1" x14ac:dyDescent="0.2">
      <c r="A636" s="3"/>
      <c r="B636" s="2"/>
      <c r="C636" s="3"/>
      <c r="D636" s="68"/>
      <c r="H636" s="32"/>
      <c r="I636" s="43"/>
      <c r="J636" s="52"/>
    </row>
    <row r="637" spans="1:10" s="1" customFormat="1" x14ac:dyDescent="0.2">
      <c r="A637" s="3"/>
      <c r="B637" s="2"/>
      <c r="C637" s="3"/>
      <c r="D637" s="68"/>
      <c r="H637" s="32"/>
      <c r="I637" s="43"/>
      <c r="J637" s="52"/>
    </row>
    <row r="638" spans="1:10" s="1" customFormat="1" x14ac:dyDescent="0.2">
      <c r="A638" s="3"/>
      <c r="B638" s="2"/>
      <c r="C638" s="3"/>
      <c r="D638" s="68"/>
      <c r="H638" s="32"/>
      <c r="I638" s="43"/>
      <c r="J638" s="52"/>
    </row>
    <row r="639" spans="1:10" s="1" customFormat="1" x14ac:dyDescent="0.2">
      <c r="A639" s="3"/>
      <c r="B639" s="2"/>
      <c r="C639" s="3"/>
      <c r="D639" s="68"/>
      <c r="H639" s="32"/>
      <c r="I639" s="43"/>
      <c r="J639" s="52"/>
    </row>
    <row r="640" spans="1:10" s="1" customFormat="1" x14ac:dyDescent="0.2">
      <c r="A640" s="3"/>
      <c r="B640" s="2"/>
      <c r="C640" s="3"/>
      <c r="D640" s="68"/>
      <c r="H640" s="32"/>
      <c r="I640" s="43"/>
      <c r="J640" s="52"/>
    </row>
    <row r="641" spans="1:10" s="1" customFormat="1" x14ac:dyDescent="0.2">
      <c r="A641" s="3"/>
      <c r="B641" s="2"/>
      <c r="C641" s="3"/>
      <c r="D641" s="68"/>
      <c r="H641" s="32"/>
      <c r="I641" s="43"/>
      <c r="J641" s="52"/>
    </row>
    <row r="642" spans="1:10" s="1" customFormat="1" x14ac:dyDescent="0.2">
      <c r="A642" s="3"/>
      <c r="B642" s="2"/>
      <c r="C642" s="3"/>
      <c r="D642" s="68"/>
      <c r="H642" s="32"/>
      <c r="I642" s="43"/>
      <c r="J642" s="52"/>
    </row>
    <row r="643" spans="1:10" s="1" customFormat="1" x14ac:dyDescent="0.2">
      <c r="A643" s="3"/>
      <c r="B643" s="2"/>
      <c r="C643" s="3"/>
      <c r="D643" s="68"/>
      <c r="H643" s="32"/>
      <c r="I643" s="43"/>
      <c r="J643" s="52"/>
    </row>
    <row r="644" spans="1:10" s="1" customFormat="1" x14ac:dyDescent="0.2">
      <c r="A644" s="3"/>
      <c r="B644" s="2"/>
      <c r="C644" s="3"/>
      <c r="D644" s="68"/>
      <c r="H644" s="32"/>
      <c r="I644" s="43"/>
      <c r="J644" s="52"/>
    </row>
    <row r="645" spans="1:10" s="1" customFormat="1" x14ac:dyDescent="0.2">
      <c r="A645" s="3"/>
      <c r="B645" s="2"/>
      <c r="C645" s="3"/>
      <c r="D645" s="68"/>
      <c r="H645" s="32"/>
      <c r="I645" s="43"/>
      <c r="J645" s="52"/>
    </row>
    <row r="646" spans="1:10" s="1" customFormat="1" x14ac:dyDescent="0.2">
      <c r="A646" s="3"/>
      <c r="B646" s="2"/>
      <c r="C646" s="3"/>
      <c r="D646" s="68"/>
      <c r="H646" s="32"/>
      <c r="I646" s="43"/>
      <c r="J646" s="52"/>
    </row>
    <row r="647" spans="1:10" s="1" customFormat="1" x14ac:dyDescent="0.2">
      <c r="A647" s="3"/>
      <c r="B647" s="2"/>
      <c r="C647" s="3"/>
      <c r="D647" s="68"/>
      <c r="H647" s="32"/>
      <c r="I647" s="43"/>
      <c r="J647" s="52"/>
    </row>
    <row r="648" spans="1:10" s="1" customFormat="1" x14ac:dyDescent="0.2">
      <c r="A648" s="3"/>
      <c r="B648" s="2"/>
      <c r="C648" s="3"/>
      <c r="D648" s="68"/>
      <c r="H648" s="32"/>
      <c r="I648" s="43"/>
      <c r="J648" s="52"/>
    </row>
    <row r="649" spans="1:10" s="1" customFormat="1" x14ac:dyDescent="0.2">
      <c r="A649" s="3"/>
      <c r="B649" s="2"/>
      <c r="C649" s="3"/>
      <c r="D649" s="68"/>
      <c r="H649" s="32"/>
      <c r="I649" s="43"/>
      <c r="J649" s="52"/>
    </row>
    <row r="650" spans="1:10" s="1" customFormat="1" x14ac:dyDescent="0.2">
      <c r="A650" s="3"/>
      <c r="B650" s="2"/>
      <c r="C650" s="3"/>
      <c r="D650" s="68"/>
      <c r="H650" s="32"/>
      <c r="I650" s="43"/>
      <c r="J650" s="52"/>
    </row>
    <row r="651" spans="1:10" s="1" customFormat="1" x14ac:dyDescent="0.2">
      <c r="A651" s="3"/>
      <c r="B651" s="2"/>
      <c r="C651" s="3"/>
      <c r="D651" s="68"/>
      <c r="H651" s="32"/>
      <c r="I651" s="43"/>
      <c r="J651" s="52"/>
    </row>
    <row r="652" spans="1:10" s="1" customFormat="1" x14ac:dyDescent="0.2">
      <c r="A652" s="3"/>
      <c r="B652" s="2"/>
      <c r="C652" s="3"/>
      <c r="D652" s="68"/>
      <c r="H652" s="32"/>
      <c r="I652" s="43"/>
      <c r="J652" s="52"/>
    </row>
    <row r="653" spans="1:10" s="1" customFormat="1" x14ac:dyDescent="0.2">
      <c r="A653" s="3"/>
      <c r="B653" s="2"/>
      <c r="C653" s="3"/>
      <c r="D653" s="68"/>
      <c r="H653" s="32"/>
      <c r="I653" s="43"/>
      <c r="J653" s="52"/>
    </row>
    <row r="654" spans="1:10" s="1" customFormat="1" x14ac:dyDescent="0.2">
      <c r="A654" s="3"/>
      <c r="B654" s="2"/>
      <c r="C654" s="3"/>
      <c r="D654" s="68"/>
      <c r="H654" s="32"/>
      <c r="I654" s="43"/>
      <c r="J654" s="52"/>
    </row>
    <row r="655" spans="1:10" s="1" customFormat="1" x14ac:dyDescent="0.2">
      <c r="A655" s="3"/>
      <c r="B655" s="2"/>
      <c r="C655" s="3"/>
      <c r="D655" s="68"/>
      <c r="H655" s="32"/>
      <c r="I655" s="43"/>
      <c r="J655" s="52"/>
    </row>
    <row r="656" spans="1:10" s="1" customFormat="1" x14ac:dyDescent="0.2">
      <c r="A656" s="3"/>
      <c r="B656" s="2"/>
      <c r="C656" s="3"/>
      <c r="D656" s="68"/>
      <c r="H656" s="32"/>
      <c r="I656" s="43"/>
      <c r="J656" s="52"/>
    </row>
    <row r="657" spans="1:10" s="1" customFormat="1" x14ac:dyDescent="0.2">
      <c r="A657" s="3"/>
      <c r="B657" s="2"/>
      <c r="C657" s="3"/>
      <c r="D657" s="68"/>
      <c r="H657" s="32"/>
      <c r="I657" s="43"/>
      <c r="J657" s="52"/>
    </row>
    <row r="658" spans="1:10" s="1" customFormat="1" x14ac:dyDescent="0.2">
      <c r="A658" s="3"/>
      <c r="B658" s="2"/>
      <c r="C658" s="3"/>
      <c r="D658" s="68"/>
      <c r="H658" s="32"/>
      <c r="I658" s="43"/>
      <c r="J658" s="52"/>
    </row>
    <row r="659" spans="1:10" s="1" customFormat="1" x14ac:dyDescent="0.2">
      <c r="A659" s="3"/>
      <c r="B659" s="2"/>
      <c r="C659" s="3"/>
      <c r="D659" s="68"/>
      <c r="H659" s="32"/>
      <c r="I659" s="43"/>
      <c r="J659" s="52"/>
    </row>
    <row r="660" spans="1:10" s="1" customFormat="1" x14ac:dyDescent="0.2">
      <c r="A660" s="3"/>
      <c r="B660" s="2"/>
      <c r="C660" s="3"/>
      <c r="D660" s="68"/>
      <c r="H660" s="32"/>
      <c r="I660" s="43"/>
      <c r="J660" s="52"/>
    </row>
    <row r="661" spans="1:10" s="1" customFormat="1" x14ac:dyDescent="0.2">
      <c r="A661" s="3"/>
      <c r="B661" s="2"/>
      <c r="C661" s="3"/>
      <c r="D661" s="68"/>
      <c r="H661" s="32"/>
      <c r="I661" s="43"/>
      <c r="J661" s="52"/>
    </row>
    <row r="662" spans="1:10" s="1" customFormat="1" x14ac:dyDescent="0.2">
      <c r="A662" s="3"/>
      <c r="B662" s="2"/>
      <c r="C662" s="3"/>
      <c r="D662" s="68"/>
      <c r="H662" s="32"/>
      <c r="I662" s="43"/>
      <c r="J662" s="52"/>
    </row>
    <row r="663" spans="1:10" s="1" customFormat="1" x14ac:dyDescent="0.2">
      <c r="A663" s="3"/>
      <c r="B663" s="2"/>
      <c r="C663" s="3"/>
      <c r="D663" s="68"/>
      <c r="H663" s="32"/>
      <c r="I663" s="43"/>
      <c r="J663" s="52"/>
    </row>
    <row r="664" spans="1:10" s="1" customFormat="1" x14ac:dyDescent="0.2">
      <c r="A664" s="3"/>
      <c r="B664" s="2"/>
      <c r="C664" s="3"/>
      <c r="D664" s="68"/>
      <c r="H664" s="32"/>
      <c r="I664" s="43"/>
      <c r="J664" s="52"/>
    </row>
    <row r="665" spans="1:10" s="1" customFormat="1" x14ac:dyDescent="0.2">
      <c r="A665" s="3"/>
      <c r="B665" s="2"/>
      <c r="C665" s="3"/>
      <c r="D665" s="68"/>
      <c r="H665" s="32"/>
      <c r="I665" s="43"/>
      <c r="J665" s="52"/>
    </row>
    <row r="666" spans="1:10" s="1" customFormat="1" x14ac:dyDescent="0.2">
      <c r="A666" s="3"/>
      <c r="B666" s="2"/>
      <c r="C666" s="3"/>
      <c r="D666" s="68"/>
      <c r="H666" s="32"/>
      <c r="I666" s="43"/>
      <c r="J666" s="52"/>
    </row>
    <row r="667" spans="1:10" s="1" customFormat="1" x14ac:dyDescent="0.2">
      <c r="A667" s="3"/>
      <c r="B667" s="2"/>
      <c r="C667" s="3"/>
      <c r="D667" s="68"/>
      <c r="H667" s="32"/>
      <c r="I667" s="43"/>
      <c r="J667" s="52"/>
    </row>
    <row r="668" spans="1:10" s="1" customFormat="1" x14ac:dyDescent="0.2">
      <c r="A668" s="3"/>
      <c r="B668" s="2"/>
      <c r="C668" s="3"/>
      <c r="D668" s="68"/>
      <c r="H668" s="32"/>
      <c r="I668" s="43"/>
      <c r="J668" s="52"/>
    </row>
    <row r="669" spans="1:10" s="1" customFormat="1" x14ac:dyDescent="0.2">
      <c r="A669" s="3"/>
      <c r="B669" s="2"/>
      <c r="C669" s="3"/>
      <c r="D669" s="68"/>
      <c r="H669" s="32"/>
      <c r="I669" s="43"/>
      <c r="J669" s="52"/>
    </row>
    <row r="670" spans="1:10" s="1" customFormat="1" x14ac:dyDescent="0.2">
      <c r="A670" s="3"/>
      <c r="B670" s="2"/>
      <c r="C670" s="3"/>
      <c r="D670" s="68"/>
      <c r="H670" s="32"/>
      <c r="I670" s="43"/>
      <c r="J670" s="52"/>
    </row>
    <row r="671" spans="1:10" s="1" customFormat="1" x14ac:dyDescent="0.2">
      <c r="A671" s="3"/>
      <c r="B671" s="2"/>
      <c r="C671" s="3"/>
      <c r="D671" s="68"/>
      <c r="H671" s="32"/>
      <c r="I671" s="43"/>
      <c r="J671" s="52"/>
    </row>
    <row r="672" spans="1:10" s="1" customFormat="1" x14ac:dyDescent="0.2">
      <c r="A672" s="3"/>
      <c r="B672" s="2"/>
      <c r="C672" s="3"/>
      <c r="D672" s="68"/>
      <c r="H672" s="32"/>
      <c r="I672" s="43"/>
      <c r="J672" s="52"/>
    </row>
    <row r="673" spans="1:10" s="1" customFormat="1" x14ac:dyDescent="0.2">
      <c r="A673" s="3"/>
      <c r="B673" s="2"/>
      <c r="C673" s="3"/>
      <c r="D673" s="68"/>
      <c r="H673" s="32"/>
      <c r="I673" s="43"/>
      <c r="J673" s="52"/>
    </row>
    <row r="674" spans="1:10" s="1" customFormat="1" x14ac:dyDescent="0.2">
      <c r="A674" s="3"/>
      <c r="B674" s="2"/>
      <c r="C674" s="3"/>
      <c r="D674" s="68"/>
      <c r="H674" s="32"/>
      <c r="I674" s="43"/>
      <c r="J674" s="52"/>
    </row>
    <row r="675" spans="1:10" s="1" customFormat="1" x14ac:dyDescent="0.2">
      <c r="A675" s="3"/>
      <c r="B675" s="2"/>
      <c r="C675" s="3"/>
      <c r="D675" s="68"/>
      <c r="H675" s="32"/>
      <c r="I675" s="43"/>
      <c r="J675" s="52"/>
    </row>
    <row r="676" spans="1:10" s="1" customFormat="1" x14ac:dyDescent="0.2">
      <c r="A676" s="3"/>
      <c r="B676" s="2"/>
      <c r="C676" s="3"/>
      <c r="D676" s="68"/>
      <c r="H676" s="32"/>
      <c r="I676" s="43"/>
      <c r="J676" s="52"/>
    </row>
    <row r="677" spans="1:10" s="1" customFormat="1" x14ac:dyDescent="0.2">
      <c r="A677" s="3"/>
      <c r="B677" s="2"/>
      <c r="C677" s="3"/>
      <c r="D677" s="68"/>
      <c r="H677" s="32"/>
      <c r="I677" s="43"/>
      <c r="J677" s="52"/>
    </row>
    <row r="678" spans="1:10" s="1" customFormat="1" x14ac:dyDescent="0.2">
      <c r="A678" s="3"/>
      <c r="B678" s="2"/>
      <c r="C678" s="3"/>
      <c r="D678" s="68"/>
      <c r="H678" s="32"/>
      <c r="I678" s="43"/>
      <c r="J678" s="52"/>
    </row>
    <row r="679" spans="1:10" s="1" customFormat="1" x14ac:dyDescent="0.2">
      <c r="A679" s="3"/>
      <c r="B679" s="2"/>
      <c r="C679" s="3"/>
      <c r="D679" s="68"/>
      <c r="H679" s="32"/>
      <c r="I679" s="43"/>
      <c r="J679" s="52"/>
    </row>
    <row r="680" spans="1:10" s="1" customFormat="1" x14ac:dyDescent="0.2">
      <c r="A680" s="3"/>
      <c r="B680" s="2"/>
      <c r="C680" s="3"/>
      <c r="D680" s="68"/>
      <c r="H680" s="32"/>
      <c r="I680" s="43"/>
      <c r="J680" s="52"/>
    </row>
    <row r="681" spans="1:10" s="1" customFormat="1" x14ac:dyDescent="0.2">
      <c r="A681" s="3"/>
      <c r="B681" s="2"/>
      <c r="C681" s="3"/>
      <c r="D681" s="68"/>
      <c r="H681" s="32"/>
      <c r="I681" s="43"/>
      <c r="J681" s="52"/>
    </row>
    <row r="682" spans="1:10" s="1" customFormat="1" x14ac:dyDescent="0.2">
      <c r="A682" s="3"/>
      <c r="B682" s="2"/>
      <c r="C682" s="3"/>
      <c r="D682" s="68"/>
      <c r="H682" s="32"/>
      <c r="I682" s="43"/>
      <c r="J682" s="52"/>
    </row>
    <row r="683" spans="1:10" s="1" customFormat="1" x14ac:dyDescent="0.2">
      <c r="A683" s="3"/>
      <c r="B683" s="2"/>
      <c r="C683" s="3"/>
      <c r="D683" s="68"/>
      <c r="H683" s="32"/>
      <c r="I683" s="43"/>
      <c r="J683" s="52"/>
    </row>
    <row r="684" spans="1:10" s="1" customFormat="1" x14ac:dyDescent="0.2">
      <c r="A684" s="3"/>
      <c r="B684" s="2"/>
      <c r="C684" s="3"/>
      <c r="D684" s="68"/>
      <c r="H684" s="32"/>
      <c r="I684" s="43"/>
      <c r="J684" s="52"/>
    </row>
    <row r="685" spans="1:10" s="1" customFormat="1" x14ac:dyDescent="0.2">
      <c r="A685" s="3"/>
      <c r="B685" s="2"/>
      <c r="C685" s="3"/>
      <c r="D685" s="68"/>
      <c r="H685" s="32"/>
      <c r="I685" s="43"/>
      <c r="J685" s="52"/>
    </row>
    <row r="686" spans="1:10" s="1" customFormat="1" x14ac:dyDescent="0.2">
      <c r="A686" s="3"/>
      <c r="B686" s="2"/>
      <c r="C686" s="3"/>
      <c r="D686" s="68"/>
      <c r="H686" s="32"/>
      <c r="I686" s="43"/>
      <c r="J686" s="52"/>
    </row>
    <row r="687" spans="1:10" s="1" customFormat="1" x14ac:dyDescent="0.2">
      <c r="A687" s="3"/>
      <c r="B687" s="2"/>
      <c r="C687" s="3"/>
      <c r="D687" s="68"/>
      <c r="H687" s="32"/>
      <c r="I687" s="43"/>
      <c r="J687" s="52"/>
    </row>
    <row r="688" spans="1:10" s="1" customFormat="1" x14ac:dyDescent="0.2">
      <c r="A688" s="3"/>
      <c r="B688" s="2"/>
      <c r="C688" s="3"/>
      <c r="D688" s="68"/>
      <c r="H688" s="32"/>
      <c r="I688" s="43"/>
      <c r="J688" s="52"/>
    </row>
    <row r="689" spans="1:10" s="1" customFormat="1" x14ac:dyDescent="0.2">
      <c r="A689" s="3"/>
      <c r="B689" s="2"/>
      <c r="C689" s="3"/>
      <c r="D689" s="68"/>
      <c r="H689" s="32"/>
      <c r="I689" s="43"/>
      <c r="J689" s="52"/>
    </row>
    <row r="690" spans="1:10" s="1" customFormat="1" x14ac:dyDescent="0.2">
      <c r="A690" s="3"/>
      <c r="B690" s="2"/>
      <c r="C690" s="3"/>
      <c r="D690" s="68"/>
      <c r="H690" s="32"/>
      <c r="I690" s="43"/>
      <c r="J690" s="52"/>
    </row>
    <row r="691" spans="1:10" s="1" customFormat="1" x14ac:dyDescent="0.2">
      <c r="A691" s="3"/>
      <c r="B691" s="2"/>
      <c r="C691" s="3"/>
      <c r="D691" s="68"/>
      <c r="H691" s="32"/>
      <c r="I691" s="43"/>
      <c r="J691" s="52"/>
    </row>
    <row r="692" spans="1:10" s="1" customFormat="1" x14ac:dyDescent="0.2">
      <c r="A692" s="3"/>
      <c r="B692" s="2"/>
      <c r="C692" s="3"/>
      <c r="D692" s="68"/>
      <c r="H692" s="32"/>
      <c r="I692" s="43"/>
      <c r="J692" s="52"/>
    </row>
    <row r="693" spans="1:10" s="1" customFormat="1" x14ac:dyDescent="0.2">
      <c r="A693" s="3"/>
      <c r="B693" s="2"/>
      <c r="C693" s="3"/>
      <c r="D693" s="68"/>
      <c r="H693" s="32"/>
      <c r="I693" s="43"/>
      <c r="J693" s="52"/>
    </row>
    <row r="694" spans="1:10" s="1" customFormat="1" x14ac:dyDescent="0.2">
      <c r="A694" s="3"/>
      <c r="B694" s="2"/>
      <c r="C694" s="3"/>
      <c r="D694" s="68"/>
      <c r="H694" s="32"/>
      <c r="I694" s="43"/>
      <c r="J694" s="52"/>
    </row>
    <row r="695" spans="1:10" s="1" customFormat="1" x14ac:dyDescent="0.2">
      <c r="A695" s="3"/>
      <c r="B695" s="2"/>
      <c r="C695" s="3"/>
      <c r="D695" s="68"/>
      <c r="H695" s="32"/>
      <c r="I695" s="43"/>
      <c r="J695" s="52"/>
    </row>
    <row r="696" spans="1:10" s="1" customFormat="1" x14ac:dyDescent="0.2">
      <c r="A696" s="3"/>
      <c r="B696" s="2"/>
      <c r="C696" s="3"/>
      <c r="D696" s="68"/>
      <c r="H696" s="32"/>
      <c r="I696" s="43"/>
      <c r="J696" s="52"/>
    </row>
    <row r="697" spans="1:10" s="1" customFormat="1" x14ac:dyDescent="0.2">
      <c r="A697" s="3"/>
      <c r="B697" s="2"/>
      <c r="C697" s="3"/>
      <c r="D697" s="68"/>
      <c r="H697" s="32"/>
      <c r="I697" s="43"/>
      <c r="J697" s="52"/>
    </row>
    <row r="698" spans="1:10" s="1" customFormat="1" x14ac:dyDescent="0.2">
      <c r="A698" s="3"/>
      <c r="B698" s="2"/>
      <c r="C698" s="3"/>
      <c r="D698" s="68"/>
      <c r="H698" s="32"/>
      <c r="I698" s="43"/>
      <c r="J698" s="52"/>
    </row>
    <row r="699" spans="1:10" s="1" customFormat="1" x14ac:dyDescent="0.2">
      <c r="A699" s="3"/>
      <c r="B699" s="2"/>
      <c r="C699" s="3"/>
      <c r="D699" s="68"/>
      <c r="H699" s="32"/>
      <c r="I699" s="43"/>
      <c r="J699" s="52"/>
    </row>
    <row r="700" spans="1:10" s="1" customFormat="1" x14ac:dyDescent="0.2">
      <c r="A700" s="3"/>
      <c r="B700" s="2"/>
      <c r="C700" s="3"/>
      <c r="D700" s="68"/>
      <c r="H700" s="32"/>
      <c r="I700" s="43"/>
      <c r="J700" s="52"/>
    </row>
    <row r="701" spans="1:10" s="1" customFormat="1" x14ac:dyDescent="0.2">
      <c r="A701" s="3"/>
      <c r="B701" s="2"/>
      <c r="C701" s="3"/>
      <c r="D701" s="68"/>
      <c r="H701" s="32"/>
      <c r="I701" s="43"/>
      <c r="J701" s="52"/>
    </row>
    <row r="702" spans="1:10" s="1" customFormat="1" x14ac:dyDescent="0.2">
      <c r="A702" s="3"/>
      <c r="B702" s="2"/>
      <c r="C702" s="3"/>
      <c r="D702" s="68"/>
      <c r="H702" s="32"/>
      <c r="I702" s="43"/>
      <c r="J702" s="52"/>
    </row>
    <row r="703" spans="1:10" s="1" customFormat="1" x14ac:dyDescent="0.2">
      <c r="A703" s="3"/>
      <c r="B703" s="2"/>
      <c r="C703" s="3"/>
      <c r="D703" s="68"/>
      <c r="H703" s="32"/>
      <c r="I703" s="43"/>
      <c r="J703" s="52"/>
    </row>
    <row r="704" spans="1:10" s="1" customFormat="1" x14ac:dyDescent="0.2">
      <c r="A704" s="3"/>
      <c r="B704" s="2"/>
      <c r="C704" s="3"/>
      <c r="D704" s="68"/>
      <c r="H704" s="32"/>
      <c r="I704" s="43"/>
      <c r="J704" s="52"/>
    </row>
    <row r="705" spans="1:10" s="1" customFormat="1" x14ac:dyDescent="0.2">
      <c r="A705" s="3"/>
      <c r="B705" s="2"/>
      <c r="C705" s="3"/>
      <c r="D705" s="68"/>
      <c r="H705" s="32"/>
      <c r="I705" s="43"/>
      <c r="J705" s="52"/>
    </row>
    <row r="706" spans="1:10" s="1" customFormat="1" x14ac:dyDescent="0.2">
      <c r="A706" s="3"/>
      <c r="B706" s="2"/>
      <c r="C706" s="3"/>
      <c r="D706" s="68"/>
      <c r="H706" s="32"/>
      <c r="I706" s="43"/>
      <c r="J706" s="52"/>
    </row>
    <row r="707" spans="1:10" s="1" customFormat="1" x14ac:dyDescent="0.2">
      <c r="A707" s="3"/>
      <c r="B707" s="2"/>
      <c r="C707" s="3"/>
      <c r="D707" s="68"/>
      <c r="H707" s="32"/>
      <c r="I707" s="43"/>
      <c r="J707" s="52"/>
    </row>
    <row r="708" spans="1:10" s="1" customFormat="1" x14ac:dyDescent="0.2">
      <c r="A708" s="3"/>
      <c r="B708" s="2"/>
      <c r="C708" s="3"/>
      <c r="D708" s="68"/>
      <c r="H708" s="32"/>
      <c r="I708" s="43"/>
      <c r="J708" s="52"/>
    </row>
    <row r="709" spans="1:10" s="1" customFormat="1" x14ac:dyDescent="0.2">
      <c r="A709" s="3"/>
      <c r="B709" s="2"/>
      <c r="C709" s="3"/>
      <c r="D709" s="68"/>
      <c r="H709" s="32"/>
      <c r="I709" s="43"/>
      <c r="J709" s="52"/>
    </row>
    <row r="710" spans="1:10" s="1" customFormat="1" x14ac:dyDescent="0.2">
      <c r="A710" s="3"/>
      <c r="B710" s="2"/>
      <c r="C710" s="3"/>
      <c r="D710" s="68"/>
      <c r="H710" s="32"/>
      <c r="I710" s="43"/>
      <c r="J710" s="52"/>
    </row>
    <row r="711" spans="1:10" s="1" customFormat="1" x14ac:dyDescent="0.2">
      <c r="A711" s="3"/>
      <c r="B711" s="2"/>
      <c r="C711" s="3"/>
      <c r="D711" s="68"/>
      <c r="H711" s="32"/>
      <c r="I711" s="43"/>
      <c r="J711" s="52"/>
    </row>
    <row r="712" spans="1:10" s="1" customFormat="1" x14ac:dyDescent="0.2">
      <c r="A712" s="3"/>
      <c r="B712" s="2"/>
      <c r="C712" s="3"/>
      <c r="D712" s="68"/>
      <c r="H712" s="32"/>
      <c r="I712" s="43"/>
      <c r="J712" s="52"/>
    </row>
    <row r="713" spans="1:10" s="1" customFormat="1" x14ac:dyDescent="0.2">
      <c r="A713" s="3"/>
      <c r="B713" s="2"/>
      <c r="C713" s="3"/>
      <c r="D713" s="68"/>
      <c r="H713" s="32"/>
      <c r="I713" s="43"/>
      <c r="J713" s="52"/>
    </row>
    <row r="714" spans="1:10" s="1" customFormat="1" x14ac:dyDescent="0.2">
      <c r="A714" s="3"/>
      <c r="B714" s="2"/>
      <c r="C714" s="3"/>
      <c r="D714" s="68"/>
      <c r="H714" s="32"/>
      <c r="I714" s="43"/>
      <c r="J714" s="52"/>
    </row>
    <row r="715" spans="1:10" s="1" customFormat="1" x14ac:dyDescent="0.2">
      <c r="A715" s="3"/>
      <c r="B715" s="2"/>
      <c r="C715" s="3"/>
      <c r="D715" s="68"/>
      <c r="H715" s="32"/>
      <c r="I715" s="43"/>
      <c r="J715" s="52"/>
    </row>
    <row r="716" spans="1:10" s="1" customFormat="1" x14ac:dyDescent="0.2">
      <c r="A716" s="3"/>
      <c r="B716" s="2"/>
      <c r="C716" s="3"/>
      <c r="D716" s="68"/>
      <c r="H716" s="32"/>
      <c r="I716" s="43"/>
      <c r="J716" s="52"/>
    </row>
    <row r="717" spans="1:10" s="1" customFormat="1" x14ac:dyDescent="0.2">
      <c r="A717" s="3"/>
      <c r="B717" s="2"/>
      <c r="C717" s="3"/>
      <c r="D717" s="68"/>
      <c r="H717" s="32"/>
      <c r="I717" s="43"/>
      <c r="J717" s="52"/>
    </row>
    <row r="718" spans="1:10" s="1" customFormat="1" x14ac:dyDescent="0.2">
      <c r="A718" s="3"/>
      <c r="B718" s="2"/>
      <c r="C718" s="3"/>
      <c r="D718" s="68"/>
      <c r="H718" s="32"/>
      <c r="I718" s="43"/>
      <c r="J718" s="52"/>
    </row>
    <row r="719" spans="1:10" s="1" customFormat="1" x14ac:dyDescent="0.2">
      <c r="A719" s="3"/>
      <c r="B719" s="2"/>
      <c r="C719" s="3"/>
      <c r="D719" s="68"/>
      <c r="H719" s="32"/>
      <c r="I719" s="43"/>
      <c r="J719" s="52"/>
    </row>
    <row r="720" spans="1:10" s="1" customFormat="1" x14ac:dyDescent="0.2">
      <c r="A720" s="3"/>
      <c r="B720" s="2"/>
      <c r="C720" s="3"/>
      <c r="D720" s="68"/>
      <c r="H720" s="32"/>
      <c r="I720" s="43"/>
      <c r="J720" s="52"/>
    </row>
    <row r="721" spans="1:10" s="1" customFormat="1" x14ac:dyDescent="0.2">
      <c r="A721" s="3"/>
      <c r="B721" s="2"/>
      <c r="C721" s="3"/>
      <c r="D721" s="68"/>
      <c r="H721" s="32"/>
      <c r="I721" s="43"/>
      <c r="J721" s="52"/>
    </row>
    <row r="722" spans="1:10" s="1" customFormat="1" x14ac:dyDescent="0.2">
      <c r="A722" s="3"/>
      <c r="B722" s="2"/>
      <c r="C722" s="3"/>
      <c r="D722" s="68"/>
      <c r="H722" s="32"/>
      <c r="I722" s="43"/>
      <c r="J722" s="52"/>
    </row>
    <row r="723" spans="1:10" s="1" customFormat="1" x14ac:dyDescent="0.2">
      <c r="A723" s="3"/>
      <c r="B723" s="2"/>
      <c r="C723" s="3"/>
      <c r="D723" s="68"/>
      <c r="H723" s="32"/>
      <c r="I723" s="43"/>
      <c r="J723" s="52"/>
    </row>
    <row r="724" spans="1:10" s="1" customFormat="1" x14ac:dyDescent="0.2">
      <c r="A724" s="3"/>
      <c r="B724" s="2"/>
      <c r="C724" s="3"/>
      <c r="D724" s="68"/>
      <c r="H724" s="32"/>
      <c r="I724" s="43"/>
      <c r="J724" s="52"/>
    </row>
    <row r="725" spans="1:10" s="1" customFormat="1" x14ac:dyDescent="0.2">
      <c r="A725" s="3"/>
      <c r="B725" s="2"/>
      <c r="C725" s="3"/>
      <c r="D725" s="68"/>
      <c r="H725" s="32"/>
      <c r="I725" s="43"/>
      <c r="J725" s="52"/>
    </row>
    <row r="726" spans="1:10" s="1" customFormat="1" x14ac:dyDescent="0.2">
      <c r="A726" s="3"/>
      <c r="B726" s="2"/>
      <c r="C726" s="3"/>
      <c r="D726" s="68"/>
      <c r="H726" s="32"/>
      <c r="I726" s="43"/>
      <c r="J726" s="52"/>
    </row>
    <row r="727" spans="1:10" s="1" customFormat="1" x14ac:dyDescent="0.2">
      <c r="A727" s="3"/>
      <c r="B727" s="2"/>
      <c r="C727" s="3"/>
      <c r="D727" s="68"/>
      <c r="H727" s="32"/>
      <c r="I727" s="43"/>
      <c r="J727" s="52"/>
    </row>
    <row r="728" spans="1:10" s="1" customFormat="1" x14ac:dyDescent="0.2">
      <c r="A728" s="3"/>
      <c r="B728" s="2"/>
      <c r="C728" s="3"/>
      <c r="D728" s="68"/>
      <c r="H728" s="32"/>
      <c r="I728" s="43"/>
      <c r="J728" s="52"/>
    </row>
    <row r="729" spans="1:10" s="1" customFormat="1" x14ac:dyDescent="0.2">
      <c r="A729" s="3"/>
      <c r="B729" s="2"/>
      <c r="C729" s="3"/>
      <c r="D729" s="68"/>
      <c r="H729" s="32"/>
      <c r="I729" s="43"/>
      <c r="J729" s="52"/>
    </row>
    <row r="730" spans="1:10" s="1" customFormat="1" x14ac:dyDescent="0.2">
      <c r="A730" s="3"/>
      <c r="B730" s="2"/>
      <c r="C730" s="3"/>
      <c r="D730" s="68"/>
      <c r="H730" s="32"/>
      <c r="I730" s="43"/>
      <c r="J730" s="52"/>
    </row>
    <row r="731" spans="1:10" s="1" customFormat="1" x14ac:dyDescent="0.2">
      <c r="A731" s="3"/>
      <c r="B731" s="2"/>
      <c r="C731" s="3"/>
      <c r="D731" s="68"/>
      <c r="H731" s="32"/>
      <c r="I731" s="43"/>
      <c r="J731" s="52"/>
    </row>
    <row r="732" spans="1:10" s="1" customFormat="1" x14ac:dyDescent="0.2">
      <c r="A732" s="3"/>
      <c r="B732" s="2"/>
      <c r="C732" s="3"/>
      <c r="D732" s="68"/>
      <c r="H732" s="32"/>
      <c r="I732" s="43"/>
      <c r="J732" s="52"/>
    </row>
    <row r="733" spans="1:10" s="1" customFormat="1" x14ac:dyDescent="0.2">
      <c r="A733" s="3"/>
      <c r="B733" s="2"/>
      <c r="C733" s="3"/>
      <c r="D733" s="68"/>
      <c r="H733" s="32"/>
      <c r="I733" s="43"/>
      <c r="J733" s="52"/>
    </row>
    <row r="734" spans="1:10" s="1" customFormat="1" x14ac:dyDescent="0.2">
      <c r="A734" s="3"/>
      <c r="B734" s="2"/>
      <c r="C734" s="3"/>
      <c r="D734" s="68"/>
      <c r="H734" s="32"/>
      <c r="I734" s="43"/>
      <c r="J734" s="52"/>
    </row>
    <row r="735" spans="1:10" s="1" customFormat="1" x14ac:dyDescent="0.2">
      <c r="A735" s="3"/>
      <c r="B735" s="2"/>
      <c r="C735" s="3"/>
      <c r="D735" s="68"/>
      <c r="H735" s="32"/>
      <c r="I735" s="43"/>
      <c r="J735" s="52"/>
    </row>
    <row r="736" spans="1:10" s="1" customFormat="1" x14ac:dyDescent="0.2">
      <c r="A736" s="3"/>
      <c r="B736" s="2"/>
      <c r="C736" s="3"/>
      <c r="D736" s="68"/>
      <c r="H736" s="32"/>
      <c r="I736" s="43"/>
      <c r="J736" s="52"/>
    </row>
    <row r="737" spans="1:10" s="1" customFormat="1" x14ac:dyDescent="0.2">
      <c r="A737" s="3"/>
      <c r="B737" s="2"/>
      <c r="C737" s="3"/>
      <c r="D737" s="68"/>
      <c r="H737" s="32"/>
      <c r="I737" s="43"/>
      <c r="J737" s="52"/>
    </row>
    <row r="738" spans="1:10" s="1" customFormat="1" x14ac:dyDescent="0.2">
      <c r="A738" s="3"/>
      <c r="B738" s="2"/>
      <c r="C738" s="3"/>
      <c r="D738" s="68"/>
      <c r="H738" s="32"/>
      <c r="I738" s="43"/>
      <c r="J738" s="52"/>
    </row>
    <row r="739" spans="1:10" s="1" customFormat="1" x14ac:dyDescent="0.2">
      <c r="A739" s="3"/>
      <c r="B739" s="2"/>
      <c r="C739" s="3"/>
      <c r="D739" s="68"/>
      <c r="H739" s="32"/>
      <c r="I739" s="43"/>
      <c r="J739" s="52"/>
    </row>
    <row r="740" spans="1:10" s="1" customFormat="1" x14ac:dyDescent="0.2">
      <c r="A740" s="3"/>
      <c r="B740" s="2"/>
      <c r="C740" s="3"/>
      <c r="D740" s="68"/>
      <c r="H740" s="32"/>
      <c r="I740" s="43"/>
      <c r="J740" s="52"/>
    </row>
    <row r="741" spans="1:10" s="1" customFormat="1" x14ac:dyDescent="0.2">
      <c r="A741" s="3"/>
      <c r="B741" s="2"/>
      <c r="C741" s="3"/>
      <c r="D741" s="68"/>
      <c r="H741" s="32"/>
      <c r="I741" s="43"/>
      <c r="J741" s="52"/>
    </row>
    <row r="742" spans="1:10" s="1" customFormat="1" x14ac:dyDescent="0.2">
      <c r="A742" s="3"/>
      <c r="B742" s="2"/>
      <c r="C742" s="3"/>
      <c r="D742" s="68"/>
      <c r="H742" s="32"/>
      <c r="I742" s="43"/>
      <c r="J742" s="52"/>
    </row>
    <row r="743" spans="1:10" s="1" customFormat="1" x14ac:dyDescent="0.2">
      <c r="A743" s="3"/>
      <c r="B743" s="2"/>
      <c r="C743" s="3"/>
      <c r="D743" s="68"/>
      <c r="H743" s="32"/>
      <c r="I743" s="43"/>
      <c r="J743" s="52"/>
    </row>
    <row r="744" spans="1:10" s="1" customFormat="1" x14ac:dyDescent="0.2">
      <c r="A744" s="3"/>
      <c r="B744" s="2"/>
      <c r="C744" s="3"/>
      <c r="D744" s="68"/>
      <c r="H744" s="32"/>
      <c r="I744" s="43"/>
      <c r="J744" s="52"/>
    </row>
    <row r="745" spans="1:10" s="1" customFormat="1" x14ac:dyDescent="0.2">
      <c r="A745" s="3"/>
      <c r="B745" s="2"/>
      <c r="C745" s="3"/>
      <c r="D745" s="68"/>
      <c r="H745" s="32"/>
      <c r="I745" s="43"/>
      <c r="J745" s="52"/>
    </row>
    <row r="746" spans="1:10" s="1" customFormat="1" x14ac:dyDescent="0.2">
      <c r="A746" s="3"/>
      <c r="B746" s="2"/>
      <c r="C746" s="3"/>
      <c r="D746" s="68"/>
      <c r="H746" s="32"/>
      <c r="I746" s="43"/>
      <c r="J746" s="52"/>
    </row>
    <row r="747" spans="1:10" s="1" customFormat="1" x14ac:dyDescent="0.2">
      <c r="A747" s="3"/>
      <c r="B747" s="2"/>
      <c r="C747" s="3"/>
      <c r="D747" s="68"/>
      <c r="H747" s="32"/>
      <c r="I747" s="43"/>
      <c r="J747" s="52"/>
    </row>
    <row r="748" spans="1:10" s="1" customFormat="1" x14ac:dyDescent="0.2">
      <c r="A748" s="3"/>
      <c r="B748" s="2"/>
      <c r="C748" s="3"/>
      <c r="D748" s="68"/>
      <c r="H748" s="32"/>
      <c r="I748" s="43"/>
      <c r="J748" s="52"/>
    </row>
    <row r="749" spans="1:10" s="1" customFormat="1" x14ac:dyDescent="0.2">
      <c r="A749" s="3"/>
      <c r="B749" s="2"/>
      <c r="C749" s="3"/>
      <c r="D749" s="68"/>
      <c r="H749" s="32"/>
      <c r="I749" s="43"/>
      <c r="J749" s="52"/>
    </row>
    <row r="750" spans="1:10" s="1" customFormat="1" x14ac:dyDescent="0.2">
      <c r="A750" s="3"/>
      <c r="B750" s="2"/>
      <c r="C750" s="3"/>
      <c r="D750" s="68"/>
      <c r="H750" s="32"/>
      <c r="I750" s="43"/>
      <c r="J750" s="52"/>
    </row>
    <row r="751" spans="1:10" s="1" customFormat="1" x14ac:dyDescent="0.2">
      <c r="A751" s="3"/>
      <c r="B751" s="2"/>
      <c r="C751" s="3"/>
      <c r="D751" s="68"/>
      <c r="H751" s="32"/>
      <c r="I751" s="43"/>
      <c r="J751" s="52"/>
    </row>
    <row r="752" spans="1:10" s="1" customFormat="1" x14ac:dyDescent="0.2">
      <c r="A752" s="3"/>
      <c r="B752" s="2"/>
      <c r="C752" s="3"/>
      <c r="D752" s="68"/>
      <c r="H752" s="32"/>
      <c r="I752" s="43"/>
      <c r="J752" s="52"/>
    </row>
    <row r="753" spans="1:10" s="1" customFormat="1" x14ac:dyDescent="0.2">
      <c r="A753" s="3"/>
      <c r="B753" s="2"/>
      <c r="C753" s="3"/>
      <c r="D753" s="68"/>
      <c r="H753" s="32"/>
      <c r="I753" s="43"/>
      <c r="J753" s="52"/>
    </row>
    <row r="754" spans="1:10" s="1" customFormat="1" x14ac:dyDescent="0.2">
      <c r="A754" s="3"/>
      <c r="B754" s="2"/>
      <c r="C754" s="3"/>
      <c r="D754" s="68"/>
      <c r="H754" s="32"/>
      <c r="I754" s="43"/>
      <c r="J754" s="52"/>
    </row>
    <row r="755" spans="1:10" s="1" customFormat="1" x14ac:dyDescent="0.2">
      <c r="A755" s="3"/>
      <c r="B755" s="2"/>
      <c r="C755" s="3"/>
      <c r="D755" s="68"/>
      <c r="H755" s="32"/>
      <c r="I755" s="43"/>
      <c r="J755" s="52"/>
    </row>
    <row r="756" spans="1:10" s="1" customFormat="1" x14ac:dyDescent="0.2">
      <c r="A756" s="3"/>
      <c r="B756" s="2"/>
      <c r="C756" s="3"/>
      <c r="D756" s="68"/>
      <c r="H756" s="32"/>
      <c r="I756" s="43"/>
      <c r="J756" s="52"/>
    </row>
    <row r="757" spans="1:10" s="1" customFormat="1" x14ac:dyDescent="0.2">
      <c r="A757" s="3"/>
      <c r="B757" s="2"/>
      <c r="C757" s="3"/>
      <c r="D757" s="68"/>
      <c r="H757" s="32"/>
      <c r="I757" s="43"/>
      <c r="J757" s="52"/>
    </row>
    <row r="758" spans="1:10" s="1" customFormat="1" x14ac:dyDescent="0.2">
      <c r="A758" s="3"/>
      <c r="B758" s="2"/>
      <c r="C758" s="3"/>
      <c r="D758" s="68"/>
      <c r="H758" s="32"/>
      <c r="I758" s="43"/>
      <c r="J758" s="52"/>
    </row>
    <row r="759" spans="1:10" s="1" customFormat="1" x14ac:dyDescent="0.2">
      <c r="A759" s="3"/>
      <c r="B759" s="2"/>
      <c r="C759" s="3"/>
      <c r="D759" s="68"/>
      <c r="H759" s="32"/>
      <c r="I759" s="43"/>
      <c r="J759" s="52"/>
    </row>
    <row r="760" spans="1:10" s="1" customFormat="1" x14ac:dyDescent="0.2">
      <c r="A760" s="3"/>
      <c r="B760" s="2"/>
      <c r="C760" s="3"/>
      <c r="D760" s="68"/>
      <c r="H760" s="32"/>
      <c r="I760" s="43"/>
      <c r="J760" s="52"/>
    </row>
    <row r="761" spans="1:10" s="1" customFormat="1" x14ac:dyDescent="0.2">
      <c r="A761" s="3"/>
      <c r="B761" s="2"/>
      <c r="C761" s="3"/>
      <c r="D761" s="68"/>
      <c r="H761" s="32"/>
      <c r="I761" s="43"/>
      <c r="J761" s="52"/>
    </row>
    <row r="762" spans="1:10" s="1" customFormat="1" x14ac:dyDescent="0.2">
      <c r="A762" s="3"/>
      <c r="B762" s="2"/>
      <c r="C762" s="3"/>
      <c r="D762" s="68"/>
      <c r="H762" s="32"/>
      <c r="I762" s="43"/>
      <c r="J762" s="52"/>
    </row>
    <row r="763" spans="1:10" s="1" customFormat="1" x14ac:dyDescent="0.2">
      <c r="A763" s="3"/>
      <c r="B763" s="2"/>
      <c r="C763" s="3"/>
      <c r="D763" s="68"/>
      <c r="H763" s="32"/>
      <c r="I763" s="43"/>
      <c r="J763" s="52"/>
    </row>
    <row r="764" spans="1:10" s="1" customFormat="1" x14ac:dyDescent="0.2">
      <c r="A764" s="3"/>
      <c r="B764" s="2"/>
      <c r="C764" s="3"/>
      <c r="D764" s="68"/>
      <c r="H764" s="32"/>
      <c r="I764" s="43"/>
      <c r="J764" s="52"/>
    </row>
    <row r="765" spans="1:10" s="1" customFormat="1" x14ac:dyDescent="0.2">
      <c r="A765" s="3"/>
      <c r="B765" s="2"/>
      <c r="C765" s="3"/>
      <c r="D765" s="68"/>
      <c r="H765" s="32"/>
      <c r="I765" s="43"/>
      <c r="J765" s="52"/>
    </row>
    <row r="766" spans="1:10" s="1" customFormat="1" x14ac:dyDescent="0.2">
      <c r="A766" s="3"/>
      <c r="B766" s="2"/>
      <c r="C766" s="3"/>
      <c r="D766" s="68"/>
      <c r="H766" s="32"/>
      <c r="I766" s="43"/>
      <c r="J766" s="52"/>
    </row>
    <row r="767" spans="1:10" s="1" customFormat="1" x14ac:dyDescent="0.2">
      <c r="A767" s="3"/>
      <c r="B767" s="2"/>
      <c r="C767" s="3"/>
      <c r="D767" s="68"/>
      <c r="H767" s="32"/>
      <c r="I767" s="43"/>
      <c r="J767" s="52"/>
    </row>
    <row r="768" spans="1:10" s="1" customFormat="1" x14ac:dyDescent="0.2">
      <c r="A768" s="3"/>
      <c r="B768" s="2"/>
      <c r="C768" s="3"/>
      <c r="D768" s="68"/>
      <c r="H768" s="32"/>
      <c r="I768" s="43"/>
      <c r="J768" s="52"/>
    </row>
    <row r="769" spans="1:10" s="1" customFormat="1" x14ac:dyDescent="0.2">
      <c r="A769" s="3"/>
      <c r="B769" s="2"/>
      <c r="C769" s="3"/>
      <c r="D769" s="68"/>
      <c r="H769" s="32"/>
      <c r="I769" s="43"/>
      <c r="J769" s="52"/>
    </row>
    <row r="770" spans="1:10" s="1" customFormat="1" x14ac:dyDescent="0.2">
      <c r="A770" s="3"/>
      <c r="B770" s="2"/>
      <c r="C770" s="3"/>
      <c r="D770" s="68"/>
      <c r="H770" s="32"/>
      <c r="I770" s="43"/>
      <c r="J770" s="52"/>
    </row>
    <row r="771" spans="1:10" s="1" customFormat="1" x14ac:dyDescent="0.2">
      <c r="A771" s="3"/>
      <c r="B771" s="2"/>
      <c r="C771" s="3"/>
      <c r="D771" s="68"/>
      <c r="H771" s="32"/>
      <c r="I771" s="43"/>
      <c r="J771" s="52"/>
    </row>
    <row r="772" spans="1:10" s="1" customFormat="1" x14ac:dyDescent="0.2">
      <c r="A772" s="3"/>
      <c r="B772" s="2"/>
      <c r="C772" s="3"/>
      <c r="D772" s="68"/>
      <c r="H772" s="32"/>
      <c r="I772" s="43"/>
      <c r="J772" s="52"/>
    </row>
    <row r="773" spans="1:10" s="1" customFormat="1" x14ac:dyDescent="0.2">
      <c r="A773" s="3"/>
      <c r="B773" s="2"/>
      <c r="C773" s="3"/>
      <c r="D773" s="68"/>
      <c r="H773" s="32"/>
      <c r="I773" s="43"/>
      <c r="J773" s="52"/>
    </row>
    <row r="774" spans="1:10" s="1" customFormat="1" x14ac:dyDescent="0.2">
      <c r="A774" s="3"/>
      <c r="B774" s="2"/>
      <c r="C774" s="3"/>
      <c r="D774" s="68"/>
      <c r="H774" s="32"/>
      <c r="I774" s="43"/>
      <c r="J774" s="52"/>
    </row>
    <row r="775" spans="1:10" s="1" customFormat="1" x14ac:dyDescent="0.2">
      <c r="A775" s="3"/>
      <c r="B775" s="2"/>
      <c r="C775" s="3"/>
      <c r="D775" s="68"/>
      <c r="H775" s="32"/>
      <c r="I775" s="43"/>
      <c r="J775" s="52"/>
    </row>
    <row r="776" spans="1:10" s="1" customFormat="1" x14ac:dyDescent="0.2">
      <c r="A776" s="3"/>
      <c r="B776" s="2"/>
      <c r="C776" s="3"/>
      <c r="D776" s="68"/>
      <c r="H776" s="32"/>
      <c r="I776" s="43"/>
      <c r="J776" s="52"/>
    </row>
    <row r="777" spans="1:10" s="1" customFormat="1" x14ac:dyDescent="0.2">
      <c r="A777" s="3"/>
      <c r="B777" s="2"/>
      <c r="C777" s="3"/>
      <c r="D777" s="68"/>
      <c r="H777" s="32"/>
      <c r="I777" s="43"/>
      <c r="J777" s="52"/>
    </row>
    <row r="778" spans="1:10" s="1" customFormat="1" x14ac:dyDescent="0.2">
      <c r="A778" s="3"/>
      <c r="B778" s="2"/>
      <c r="C778" s="3"/>
      <c r="D778" s="68"/>
      <c r="H778" s="32"/>
      <c r="I778" s="43"/>
      <c r="J778" s="52"/>
    </row>
    <row r="779" spans="1:10" s="1" customFormat="1" x14ac:dyDescent="0.2">
      <c r="A779" s="3"/>
      <c r="B779" s="2"/>
      <c r="C779" s="3"/>
      <c r="D779" s="68"/>
      <c r="H779" s="32"/>
      <c r="I779" s="43"/>
      <c r="J779" s="52"/>
    </row>
    <row r="780" spans="1:10" s="1" customFormat="1" x14ac:dyDescent="0.2">
      <c r="A780" s="3"/>
      <c r="B780" s="2"/>
      <c r="C780" s="3"/>
      <c r="D780" s="68"/>
      <c r="H780" s="32"/>
      <c r="I780" s="43"/>
      <c r="J780" s="52"/>
    </row>
    <row r="781" spans="1:10" s="1" customFormat="1" x14ac:dyDescent="0.2">
      <c r="A781" s="3"/>
      <c r="B781" s="2"/>
      <c r="C781" s="3"/>
      <c r="D781" s="68"/>
      <c r="H781" s="32"/>
      <c r="I781" s="43"/>
      <c r="J781" s="52"/>
    </row>
    <row r="782" spans="1:10" s="1" customFormat="1" x14ac:dyDescent="0.2">
      <c r="A782" s="3"/>
      <c r="B782" s="2"/>
      <c r="C782" s="3"/>
      <c r="D782" s="68"/>
      <c r="H782" s="32"/>
      <c r="I782" s="43"/>
      <c r="J782" s="52"/>
    </row>
    <row r="783" spans="1:10" s="1" customFormat="1" x14ac:dyDescent="0.2">
      <c r="A783" s="3"/>
      <c r="B783" s="2"/>
      <c r="C783" s="3"/>
      <c r="D783" s="68"/>
      <c r="H783" s="32"/>
      <c r="I783" s="43"/>
      <c r="J783" s="52"/>
    </row>
    <row r="784" spans="1:10" s="1" customFormat="1" x14ac:dyDescent="0.2">
      <c r="A784" s="3"/>
      <c r="B784" s="2"/>
      <c r="C784" s="3"/>
      <c r="D784" s="68"/>
      <c r="H784" s="32"/>
      <c r="I784" s="43"/>
      <c r="J784" s="52"/>
    </row>
    <row r="785" spans="1:10" s="1" customFormat="1" x14ac:dyDescent="0.2">
      <c r="A785" s="3"/>
      <c r="B785" s="2"/>
      <c r="C785" s="3"/>
      <c r="D785" s="68"/>
      <c r="H785" s="32"/>
      <c r="I785" s="43"/>
      <c r="J785" s="52"/>
    </row>
    <row r="786" spans="1:10" s="1" customFormat="1" x14ac:dyDescent="0.2">
      <c r="A786" s="3"/>
      <c r="B786" s="2"/>
      <c r="C786" s="3"/>
      <c r="D786" s="68"/>
      <c r="H786" s="32"/>
      <c r="I786" s="43"/>
      <c r="J786" s="52"/>
    </row>
    <row r="787" spans="1:10" s="1" customFormat="1" x14ac:dyDescent="0.2">
      <c r="A787" s="3"/>
      <c r="B787" s="2"/>
      <c r="C787" s="3"/>
      <c r="D787" s="68"/>
      <c r="H787" s="32"/>
      <c r="I787" s="43"/>
      <c r="J787" s="52"/>
    </row>
    <row r="788" spans="1:10" s="1" customFormat="1" x14ac:dyDescent="0.2">
      <c r="A788" s="3"/>
      <c r="B788" s="2"/>
      <c r="C788" s="3"/>
      <c r="D788" s="68"/>
      <c r="H788" s="32"/>
      <c r="I788" s="43"/>
      <c r="J788" s="52"/>
    </row>
    <row r="789" spans="1:10" s="1" customFormat="1" x14ac:dyDescent="0.2">
      <c r="A789" s="3"/>
      <c r="B789" s="2"/>
      <c r="C789" s="3"/>
      <c r="D789" s="68"/>
      <c r="H789" s="32"/>
      <c r="I789" s="43"/>
      <c r="J789" s="52"/>
    </row>
    <row r="790" spans="1:10" s="1" customFormat="1" x14ac:dyDescent="0.2">
      <c r="A790" s="3"/>
      <c r="B790" s="2"/>
      <c r="C790" s="3"/>
      <c r="D790" s="68"/>
      <c r="H790" s="32"/>
      <c r="I790" s="43"/>
      <c r="J790" s="52"/>
    </row>
    <row r="791" spans="1:10" s="1" customFormat="1" x14ac:dyDescent="0.2">
      <c r="A791" s="3"/>
      <c r="B791" s="2"/>
      <c r="C791" s="3"/>
      <c r="D791" s="68"/>
      <c r="H791" s="32"/>
      <c r="I791" s="43"/>
      <c r="J791" s="52"/>
    </row>
    <row r="792" spans="1:10" s="1" customFormat="1" x14ac:dyDescent="0.2">
      <c r="A792" s="3"/>
      <c r="B792" s="2"/>
      <c r="C792" s="3"/>
      <c r="D792" s="68"/>
      <c r="H792" s="32"/>
      <c r="I792" s="43"/>
      <c r="J792" s="52"/>
    </row>
    <row r="793" spans="1:10" s="1" customFormat="1" x14ac:dyDescent="0.2">
      <c r="A793" s="3"/>
      <c r="B793" s="2"/>
      <c r="C793" s="3"/>
      <c r="D793" s="68"/>
      <c r="H793" s="32"/>
      <c r="I793" s="43"/>
      <c r="J793" s="52"/>
    </row>
    <row r="794" spans="1:10" s="1" customFormat="1" x14ac:dyDescent="0.2">
      <c r="A794" s="3"/>
      <c r="B794" s="2"/>
      <c r="C794" s="3"/>
      <c r="D794" s="68"/>
      <c r="H794" s="32"/>
      <c r="I794" s="43"/>
      <c r="J794" s="52"/>
    </row>
    <row r="795" spans="1:10" s="1" customFormat="1" x14ac:dyDescent="0.2">
      <c r="A795" s="3"/>
      <c r="B795" s="2"/>
      <c r="C795" s="3"/>
      <c r="D795" s="68"/>
      <c r="H795" s="32"/>
      <c r="I795" s="43"/>
      <c r="J795" s="52"/>
    </row>
    <row r="796" spans="1:10" s="1" customFormat="1" x14ac:dyDescent="0.2">
      <c r="A796" s="3"/>
      <c r="B796" s="2"/>
      <c r="C796" s="3"/>
      <c r="D796" s="68"/>
      <c r="H796" s="32"/>
      <c r="I796" s="43"/>
      <c r="J796" s="52"/>
    </row>
    <row r="797" spans="1:10" s="1" customFormat="1" x14ac:dyDescent="0.2">
      <c r="A797" s="3"/>
      <c r="B797" s="2"/>
      <c r="C797" s="3"/>
      <c r="D797" s="68"/>
      <c r="H797" s="32"/>
      <c r="I797" s="43"/>
      <c r="J797" s="52"/>
    </row>
    <row r="798" spans="1:10" s="1" customFormat="1" x14ac:dyDescent="0.2">
      <c r="A798" s="3"/>
      <c r="B798" s="2"/>
      <c r="C798" s="3"/>
      <c r="D798" s="68"/>
      <c r="H798" s="32"/>
      <c r="I798" s="43"/>
      <c r="J798" s="52"/>
    </row>
    <row r="799" spans="1:10" s="1" customFormat="1" x14ac:dyDescent="0.2">
      <c r="A799" s="3"/>
      <c r="B799" s="2"/>
      <c r="C799" s="3"/>
      <c r="D799" s="68"/>
      <c r="H799" s="32"/>
      <c r="I799" s="43"/>
      <c r="J799" s="52"/>
    </row>
    <row r="800" spans="1:10" s="1" customFormat="1" x14ac:dyDescent="0.2">
      <c r="A800" s="3"/>
      <c r="B800" s="2"/>
      <c r="C800" s="3"/>
      <c r="D800" s="68"/>
      <c r="H800" s="32"/>
      <c r="I800" s="43"/>
      <c r="J800" s="52"/>
    </row>
    <row r="801" spans="1:10" s="1" customFormat="1" x14ac:dyDescent="0.2">
      <c r="A801" s="3"/>
      <c r="B801" s="2"/>
      <c r="C801" s="3"/>
      <c r="D801" s="68"/>
      <c r="H801" s="32"/>
      <c r="I801" s="43"/>
      <c r="J801" s="52"/>
    </row>
    <row r="802" spans="1:10" s="1" customFormat="1" x14ac:dyDescent="0.2">
      <c r="A802" s="3"/>
      <c r="B802" s="2"/>
      <c r="C802" s="3"/>
      <c r="D802" s="68"/>
      <c r="H802" s="32"/>
      <c r="I802" s="43"/>
      <c r="J802" s="52"/>
    </row>
    <row r="803" spans="1:10" s="1" customFormat="1" x14ac:dyDescent="0.2">
      <c r="A803" s="3"/>
      <c r="B803" s="2"/>
      <c r="C803" s="3"/>
      <c r="D803" s="68"/>
      <c r="H803" s="32"/>
      <c r="I803" s="43"/>
      <c r="J803" s="52"/>
    </row>
    <row r="804" spans="1:10" s="1" customFormat="1" x14ac:dyDescent="0.2">
      <c r="A804" s="3"/>
      <c r="B804" s="2"/>
      <c r="C804" s="3"/>
      <c r="D804" s="68"/>
      <c r="H804" s="32"/>
      <c r="I804" s="43"/>
      <c r="J804" s="52"/>
    </row>
    <row r="805" spans="1:10" s="1" customFormat="1" x14ac:dyDescent="0.2">
      <c r="A805" s="3"/>
      <c r="B805" s="2"/>
      <c r="C805" s="3"/>
      <c r="D805" s="68"/>
      <c r="H805" s="32"/>
      <c r="I805" s="43"/>
      <c r="J805" s="52"/>
    </row>
    <row r="806" spans="1:10" s="1" customFormat="1" x14ac:dyDescent="0.2">
      <c r="A806" s="3"/>
      <c r="B806" s="2"/>
      <c r="C806" s="3"/>
      <c r="D806" s="68"/>
      <c r="H806" s="32"/>
      <c r="I806" s="43"/>
      <c r="J806" s="52"/>
    </row>
    <row r="807" spans="1:10" s="1" customFormat="1" x14ac:dyDescent="0.2">
      <c r="A807" s="3"/>
      <c r="B807" s="2"/>
      <c r="C807" s="3"/>
      <c r="D807" s="68"/>
      <c r="H807" s="32"/>
      <c r="I807" s="43"/>
      <c r="J807" s="52"/>
    </row>
    <row r="808" spans="1:10" s="1" customFormat="1" x14ac:dyDescent="0.2">
      <c r="A808" s="3"/>
      <c r="B808" s="2"/>
      <c r="C808" s="3"/>
      <c r="D808" s="68"/>
      <c r="H808" s="32"/>
      <c r="I808" s="43"/>
      <c r="J808" s="52"/>
    </row>
    <row r="809" spans="1:10" s="1" customFormat="1" x14ac:dyDescent="0.2">
      <c r="A809" s="3"/>
      <c r="B809" s="2"/>
      <c r="C809" s="3"/>
      <c r="D809" s="68"/>
      <c r="H809" s="32"/>
      <c r="I809" s="43"/>
      <c r="J809" s="52"/>
    </row>
    <row r="810" spans="1:10" s="1" customFormat="1" x14ac:dyDescent="0.2">
      <c r="A810" s="3"/>
      <c r="B810" s="2"/>
      <c r="C810" s="3"/>
      <c r="D810" s="68"/>
      <c r="H810" s="32"/>
      <c r="I810" s="43"/>
      <c r="J810" s="52"/>
    </row>
    <row r="811" spans="1:10" s="1" customFormat="1" x14ac:dyDescent="0.2">
      <c r="A811" s="3"/>
      <c r="B811" s="2"/>
      <c r="C811" s="3"/>
      <c r="D811" s="68"/>
      <c r="H811" s="32"/>
      <c r="I811" s="43"/>
      <c r="J811" s="52"/>
    </row>
    <row r="812" spans="1:10" s="1" customFormat="1" x14ac:dyDescent="0.2">
      <c r="A812" s="3"/>
      <c r="B812" s="2"/>
      <c r="C812" s="3"/>
      <c r="D812" s="68"/>
      <c r="H812" s="32"/>
      <c r="I812" s="43"/>
      <c r="J812" s="52"/>
    </row>
    <row r="813" spans="1:10" s="1" customFormat="1" x14ac:dyDescent="0.2">
      <c r="A813" s="3"/>
      <c r="B813" s="2"/>
      <c r="C813" s="3"/>
      <c r="D813" s="68"/>
      <c r="H813" s="32"/>
      <c r="I813" s="43"/>
      <c r="J813" s="52"/>
    </row>
    <row r="814" spans="1:10" s="1" customFormat="1" x14ac:dyDescent="0.2">
      <c r="A814" s="3"/>
      <c r="B814" s="2"/>
      <c r="C814" s="3"/>
      <c r="D814" s="68"/>
      <c r="H814" s="32"/>
      <c r="I814" s="43"/>
      <c r="J814" s="52"/>
    </row>
    <row r="815" spans="1:10" s="1" customFormat="1" x14ac:dyDescent="0.2">
      <c r="A815" s="3"/>
      <c r="B815" s="2"/>
      <c r="C815" s="3"/>
      <c r="D815" s="68"/>
      <c r="H815" s="32"/>
      <c r="I815" s="43"/>
      <c r="J815" s="52"/>
    </row>
    <row r="816" spans="1:10" s="1" customFormat="1" x14ac:dyDescent="0.2">
      <c r="A816" s="3"/>
      <c r="B816" s="2"/>
      <c r="C816" s="3"/>
      <c r="D816" s="68"/>
      <c r="H816" s="32"/>
      <c r="I816" s="43"/>
      <c r="J816" s="52"/>
    </row>
    <row r="817" spans="1:10" s="1" customFormat="1" x14ac:dyDescent="0.2">
      <c r="A817" s="3"/>
      <c r="B817" s="2"/>
      <c r="C817" s="3"/>
      <c r="D817" s="68"/>
      <c r="H817" s="32"/>
      <c r="I817" s="43"/>
      <c r="J817" s="52"/>
    </row>
    <row r="818" spans="1:10" s="1" customFormat="1" x14ac:dyDescent="0.2">
      <c r="A818" s="3"/>
      <c r="B818" s="2"/>
      <c r="C818" s="3"/>
      <c r="D818" s="68"/>
      <c r="H818" s="32"/>
      <c r="I818" s="43"/>
      <c r="J818" s="52"/>
    </row>
    <row r="819" spans="1:10" s="1" customFormat="1" x14ac:dyDescent="0.2">
      <c r="A819" s="3"/>
      <c r="B819" s="2"/>
      <c r="C819" s="3"/>
      <c r="D819" s="68"/>
      <c r="H819" s="32"/>
      <c r="I819" s="43"/>
      <c r="J819" s="52"/>
    </row>
    <row r="820" spans="1:10" s="1" customFormat="1" x14ac:dyDescent="0.2">
      <c r="A820" s="3"/>
      <c r="B820" s="2"/>
      <c r="C820" s="3"/>
      <c r="D820" s="68"/>
      <c r="H820" s="32"/>
      <c r="I820" s="43"/>
      <c r="J820" s="52"/>
    </row>
    <row r="821" spans="1:10" s="1" customFormat="1" x14ac:dyDescent="0.2">
      <c r="A821" s="3"/>
      <c r="B821" s="2"/>
      <c r="C821" s="3"/>
      <c r="D821" s="68"/>
      <c r="H821" s="32"/>
      <c r="I821" s="43"/>
      <c r="J821" s="52"/>
    </row>
    <row r="822" spans="1:10" s="1" customFormat="1" x14ac:dyDescent="0.2">
      <c r="A822" s="3"/>
      <c r="B822" s="2"/>
      <c r="C822" s="3"/>
      <c r="D822" s="68"/>
      <c r="H822" s="32"/>
      <c r="I822" s="43"/>
      <c r="J822" s="52"/>
    </row>
    <row r="823" spans="1:10" s="1" customFormat="1" x14ac:dyDescent="0.2">
      <c r="A823" s="3"/>
      <c r="B823" s="2"/>
      <c r="C823" s="3"/>
      <c r="D823" s="68"/>
      <c r="H823" s="32"/>
      <c r="I823" s="43"/>
      <c r="J823" s="52"/>
    </row>
    <row r="824" spans="1:10" s="1" customFormat="1" x14ac:dyDescent="0.2">
      <c r="A824" s="3"/>
      <c r="B824" s="2"/>
      <c r="C824" s="3"/>
      <c r="D824" s="68"/>
      <c r="H824" s="32"/>
      <c r="I824" s="43"/>
      <c r="J824" s="52"/>
    </row>
    <row r="825" spans="1:10" s="1" customFormat="1" x14ac:dyDescent="0.2">
      <c r="A825" s="3"/>
      <c r="B825" s="2"/>
      <c r="C825" s="3"/>
      <c r="D825" s="68"/>
      <c r="H825" s="32"/>
      <c r="I825" s="43"/>
      <c r="J825" s="52"/>
    </row>
    <row r="826" spans="1:10" s="1" customFormat="1" x14ac:dyDescent="0.2">
      <c r="A826" s="3"/>
      <c r="B826" s="2"/>
      <c r="C826" s="3"/>
      <c r="D826" s="68"/>
      <c r="H826" s="32"/>
      <c r="I826" s="43"/>
      <c r="J826" s="52"/>
    </row>
    <row r="827" spans="1:10" s="1" customFormat="1" x14ac:dyDescent="0.2">
      <c r="A827" s="3"/>
      <c r="B827" s="2"/>
      <c r="C827" s="3"/>
      <c r="D827" s="68"/>
      <c r="H827" s="32"/>
      <c r="I827" s="43"/>
      <c r="J827" s="52"/>
    </row>
    <row r="828" spans="1:10" s="1" customFormat="1" x14ac:dyDescent="0.2">
      <c r="A828" s="3"/>
      <c r="B828" s="2"/>
      <c r="C828" s="3"/>
      <c r="D828" s="68"/>
      <c r="H828" s="32"/>
      <c r="I828" s="43"/>
      <c r="J828" s="52"/>
    </row>
    <row r="829" spans="1:10" s="1" customFormat="1" x14ac:dyDescent="0.2">
      <c r="A829" s="3"/>
      <c r="B829" s="2"/>
      <c r="C829" s="3"/>
      <c r="D829" s="68"/>
      <c r="H829" s="32"/>
      <c r="I829" s="43"/>
      <c r="J829" s="52"/>
    </row>
    <row r="830" spans="1:10" s="1" customFormat="1" x14ac:dyDescent="0.2">
      <c r="A830" s="3"/>
      <c r="B830" s="2"/>
      <c r="C830" s="3"/>
      <c r="D830" s="68"/>
      <c r="H830" s="32"/>
      <c r="I830" s="43"/>
      <c r="J830" s="52"/>
    </row>
    <row r="831" spans="1:10" s="1" customFormat="1" x14ac:dyDescent="0.2">
      <c r="A831" s="3"/>
      <c r="B831" s="2"/>
      <c r="C831" s="3"/>
      <c r="D831" s="68"/>
      <c r="H831" s="32"/>
      <c r="I831" s="43"/>
      <c r="J831" s="52"/>
    </row>
    <row r="832" spans="1:10" s="1" customFormat="1" x14ac:dyDescent="0.2">
      <c r="A832" s="3"/>
      <c r="B832" s="2"/>
      <c r="C832" s="3"/>
      <c r="D832" s="68"/>
      <c r="H832" s="32"/>
      <c r="I832" s="43"/>
      <c r="J832" s="52"/>
    </row>
    <row r="833" spans="1:10" s="1" customFormat="1" x14ac:dyDescent="0.2">
      <c r="A833" s="3"/>
      <c r="B833" s="2"/>
      <c r="C833" s="3"/>
      <c r="D833" s="68"/>
      <c r="H833" s="32"/>
      <c r="I833" s="43"/>
      <c r="J833" s="52"/>
    </row>
    <row r="834" spans="1:10" s="1" customFormat="1" x14ac:dyDescent="0.2">
      <c r="A834" s="3"/>
      <c r="B834" s="2"/>
      <c r="C834" s="3"/>
      <c r="D834" s="68"/>
      <c r="H834" s="32"/>
      <c r="I834" s="43"/>
      <c r="J834" s="52"/>
    </row>
    <row r="835" spans="1:10" s="1" customFormat="1" x14ac:dyDescent="0.2">
      <c r="A835" s="3"/>
      <c r="B835" s="2"/>
      <c r="C835" s="3"/>
      <c r="D835" s="68"/>
      <c r="H835" s="32"/>
      <c r="I835" s="43"/>
      <c r="J835" s="52"/>
    </row>
    <row r="836" spans="1:10" s="1" customFormat="1" x14ac:dyDescent="0.2">
      <c r="A836" s="3"/>
      <c r="B836" s="2"/>
      <c r="C836" s="3"/>
      <c r="D836" s="68"/>
      <c r="H836" s="32"/>
      <c r="I836" s="43"/>
      <c r="J836" s="52"/>
    </row>
    <row r="837" spans="1:10" s="1" customFormat="1" x14ac:dyDescent="0.2">
      <c r="A837" s="3"/>
      <c r="B837" s="2"/>
      <c r="C837" s="3"/>
      <c r="D837" s="68"/>
      <c r="H837" s="32"/>
      <c r="I837" s="43"/>
      <c r="J837" s="52"/>
    </row>
    <row r="838" spans="1:10" s="1" customFormat="1" x14ac:dyDescent="0.2">
      <c r="A838" s="3"/>
      <c r="B838" s="2"/>
      <c r="C838" s="3"/>
      <c r="D838" s="68"/>
      <c r="H838" s="32"/>
      <c r="I838" s="43"/>
      <c r="J838" s="52"/>
    </row>
    <row r="839" spans="1:10" s="1" customFormat="1" x14ac:dyDescent="0.2">
      <c r="A839" s="3"/>
      <c r="B839" s="2"/>
      <c r="C839" s="3"/>
      <c r="D839" s="68"/>
      <c r="H839" s="32"/>
      <c r="I839" s="43"/>
      <c r="J839" s="52"/>
    </row>
    <row r="840" spans="1:10" s="1" customFormat="1" x14ac:dyDescent="0.2">
      <c r="A840" s="3"/>
      <c r="B840" s="2"/>
      <c r="C840" s="3"/>
      <c r="D840" s="68"/>
      <c r="H840" s="32"/>
      <c r="I840" s="43"/>
      <c r="J840" s="52"/>
    </row>
    <row r="841" spans="1:10" s="1" customFormat="1" x14ac:dyDescent="0.2">
      <c r="A841" s="3"/>
      <c r="B841" s="2"/>
      <c r="C841" s="3"/>
      <c r="D841" s="68"/>
      <c r="H841" s="32"/>
      <c r="I841" s="43"/>
      <c r="J841" s="52"/>
    </row>
    <row r="842" spans="1:10" s="1" customFormat="1" x14ac:dyDescent="0.2">
      <c r="A842" s="3"/>
      <c r="B842" s="2"/>
      <c r="C842" s="3"/>
      <c r="D842" s="68"/>
      <c r="H842" s="32"/>
      <c r="I842" s="43"/>
      <c r="J842" s="52"/>
    </row>
    <row r="843" spans="1:10" s="1" customFormat="1" x14ac:dyDescent="0.2">
      <c r="A843" s="3"/>
      <c r="B843" s="2"/>
      <c r="C843" s="3"/>
      <c r="D843" s="68"/>
      <c r="H843" s="32"/>
      <c r="I843" s="43"/>
      <c r="J843" s="52"/>
    </row>
    <row r="844" spans="1:10" s="1" customFormat="1" x14ac:dyDescent="0.2">
      <c r="A844" s="3"/>
      <c r="B844" s="2"/>
      <c r="C844" s="3"/>
      <c r="D844" s="68"/>
      <c r="H844" s="32"/>
      <c r="I844" s="43"/>
      <c r="J844" s="52"/>
    </row>
    <row r="845" spans="1:10" s="1" customFormat="1" x14ac:dyDescent="0.2">
      <c r="A845" s="3"/>
      <c r="B845" s="2"/>
      <c r="C845" s="3"/>
      <c r="D845" s="68"/>
      <c r="H845" s="32"/>
      <c r="I845" s="43"/>
      <c r="J845" s="52"/>
    </row>
    <row r="846" spans="1:10" s="1" customFormat="1" x14ac:dyDescent="0.2">
      <c r="A846" s="3"/>
      <c r="B846" s="2"/>
      <c r="C846" s="3"/>
      <c r="D846" s="68"/>
      <c r="H846" s="32"/>
      <c r="I846" s="43"/>
      <c r="J846" s="52"/>
    </row>
    <row r="847" spans="1:10" s="1" customFormat="1" x14ac:dyDescent="0.2">
      <c r="A847" s="3"/>
      <c r="B847" s="2"/>
      <c r="C847" s="3"/>
      <c r="D847" s="68"/>
      <c r="H847" s="32"/>
      <c r="I847" s="43"/>
      <c r="J847" s="52"/>
    </row>
    <row r="848" spans="1:10" s="1" customFormat="1" x14ac:dyDescent="0.2">
      <c r="A848" s="3"/>
      <c r="B848" s="2"/>
      <c r="C848" s="3"/>
      <c r="D848" s="68"/>
      <c r="H848" s="32"/>
      <c r="I848" s="43"/>
      <c r="J848" s="52"/>
    </row>
    <row r="849" spans="1:10" s="1" customFormat="1" x14ac:dyDescent="0.2">
      <c r="A849" s="3"/>
      <c r="B849" s="2"/>
      <c r="C849" s="3"/>
      <c r="D849" s="68"/>
      <c r="H849" s="32"/>
      <c r="I849" s="43"/>
      <c r="J849" s="52"/>
    </row>
    <row r="850" spans="1:10" s="1" customFormat="1" x14ac:dyDescent="0.2">
      <c r="A850" s="3"/>
      <c r="B850" s="2"/>
      <c r="C850" s="3"/>
      <c r="D850" s="68"/>
      <c r="H850" s="32"/>
      <c r="I850" s="43"/>
      <c r="J850" s="52"/>
    </row>
    <row r="851" spans="1:10" s="1" customFormat="1" x14ac:dyDescent="0.2">
      <c r="A851" s="3"/>
      <c r="B851" s="2"/>
      <c r="C851" s="3"/>
      <c r="D851" s="68"/>
      <c r="H851" s="32"/>
      <c r="I851" s="43"/>
      <c r="J851" s="52"/>
    </row>
    <row r="852" spans="1:10" s="1" customFormat="1" x14ac:dyDescent="0.2">
      <c r="A852" s="3"/>
      <c r="B852" s="2"/>
      <c r="C852" s="3"/>
      <c r="D852" s="68"/>
      <c r="H852" s="32"/>
      <c r="I852" s="43"/>
      <c r="J852" s="52"/>
    </row>
    <row r="853" spans="1:10" s="1" customFormat="1" x14ac:dyDescent="0.2">
      <c r="A853" s="3"/>
      <c r="B853" s="2"/>
      <c r="C853" s="3"/>
      <c r="D853" s="68"/>
      <c r="H853" s="32"/>
      <c r="I853" s="43"/>
      <c r="J853" s="52"/>
    </row>
    <row r="854" spans="1:10" s="1" customFormat="1" x14ac:dyDescent="0.2">
      <c r="A854" s="3"/>
      <c r="B854" s="2"/>
      <c r="C854" s="3"/>
      <c r="D854" s="68"/>
      <c r="H854" s="32"/>
      <c r="I854" s="43"/>
      <c r="J854" s="52"/>
    </row>
    <row r="855" spans="1:10" s="1" customFormat="1" x14ac:dyDescent="0.2">
      <c r="A855" s="3"/>
      <c r="B855" s="2"/>
      <c r="C855" s="3"/>
      <c r="D855" s="68"/>
      <c r="H855" s="32"/>
      <c r="I855" s="43"/>
      <c r="J855" s="52"/>
    </row>
    <row r="856" spans="1:10" s="1" customFormat="1" x14ac:dyDescent="0.2">
      <c r="A856" s="3"/>
      <c r="B856" s="2"/>
      <c r="C856" s="3"/>
      <c r="D856" s="68"/>
      <c r="H856" s="32"/>
      <c r="I856" s="43"/>
      <c r="J856" s="52"/>
    </row>
    <row r="857" spans="1:10" s="1" customFormat="1" x14ac:dyDescent="0.2">
      <c r="A857" s="3"/>
      <c r="B857" s="2"/>
      <c r="C857" s="3"/>
      <c r="D857" s="68"/>
      <c r="H857" s="32"/>
      <c r="I857" s="43"/>
      <c r="J857" s="52"/>
    </row>
    <row r="858" spans="1:10" s="1" customFormat="1" x14ac:dyDescent="0.2">
      <c r="A858" s="3"/>
      <c r="B858" s="2"/>
      <c r="C858" s="3"/>
      <c r="D858" s="68"/>
      <c r="H858" s="32"/>
      <c r="I858" s="43"/>
      <c r="J858" s="52"/>
    </row>
    <row r="859" spans="1:10" s="1" customFormat="1" x14ac:dyDescent="0.2">
      <c r="A859" s="3"/>
      <c r="B859" s="2"/>
      <c r="C859" s="3"/>
      <c r="D859" s="68"/>
      <c r="H859" s="32"/>
      <c r="I859" s="43"/>
      <c r="J859" s="52"/>
    </row>
    <row r="860" spans="1:10" s="1" customFormat="1" x14ac:dyDescent="0.2">
      <c r="A860" s="3"/>
      <c r="B860" s="2"/>
      <c r="C860" s="3"/>
      <c r="D860" s="68"/>
      <c r="H860" s="32"/>
      <c r="I860" s="43"/>
      <c r="J860" s="52"/>
    </row>
    <row r="861" spans="1:10" s="1" customFormat="1" x14ac:dyDescent="0.2">
      <c r="A861" s="3"/>
      <c r="B861" s="2"/>
      <c r="C861" s="3"/>
      <c r="D861" s="68"/>
      <c r="H861" s="32"/>
      <c r="I861" s="43"/>
      <c r="J861" s="52"/>
    </row>
    <row r="862" spans="1:10" s="1" customFormat="1" x14ac:dyDescent="0.2">
      <c r="A862" s="3"/>
      <c r="B862" s="2"/>
      <c r="C862" s="3"/>
      <c r="D862" s="68"/>
      <c r="H862" s="32"/>
      <c r="I862" s="43"/>
      <c r="J862" s="52"/>
    </row>
    <row r="863" spans="1:10" s="1" customFormat="1" x14ac:dyDescent="0.2">
      <c r="A863" s="3"/>
      <c r="B863" s="2"/>
      <c r="C863" s="3"/>
      <c r="D863" s="68"/>
      <c r="H863" s="32"/>
      <c r="I863" s="43"/>
      <c r="J863" s="52"/>
    </row>
    <row r="864" spans="1:10" s="1" customFormat="1" x14ac:dyDescent="0.2">
      <c r="A864" s="3"/>
      <c r="B864" s="2"/>
      <c r="C864" s="3"/>
      <c r="D864" s="68"/>
      <c r="H864" s="32"/>
      <c r="I864" s="43"/>
      <c r="J864" s="52"/>
    </row>
    <row r="865" spans="1:10" s="1" customFormat="1" x14ac:dyDescent="0.2">
      <c r="A865" s="3"/>
      <c r="B865" s="2"/>
      <c r="C865" s="3"/>
      <c r="D865" s="68"/>
      <c r="H865" s="32"/>
      <c r="I865" s="43"/>
      <c r="J865" s="52"/>
    </row>
    <row r="866" spans="1:10" s="1" customFormat="1" x14ac:dyDescent="0.2">
      <c r="A866" s="3"/>
      <c r="B866" s="2"/>
      <c r="C866" s="3"/>
      <c r="D866" s="68"/>
      <c r="H866" s="32"/>
      <c r="I866" s="43"/>
      <c r="J866" s="52"/>
    </row>
    <row r="867" spans="1:10" s="1" customFormat="1" x14ac:dyDescent="0.2">
      <c r="A867" s="3"/>
      <c r="B867" s="2"/>
      <c r="C867" s="3"/>
      <c r="D867" s="68"/>
      <c r="H867" s="32"/>
      <c r="I867" s="43"/>
      <c r="J867" s="52"/>
    </row>
    <row r="868" spans="1:10" s="1" customFormat="1" x14ac:dyDescent="0.2">
      <c r="A868" s="3"/>
      <c r="B868" s="2"/>
      <c r="C868" s="3"/>
      <c r="D868" s="68"/>
      <c r="H868" s="32"/>
      <c r="I868" s="43"/>
      <c r="J868" s="52"/>
    </row>
    <row r="869" spans="1:10" s="1" customFormat="1" x14ac:dyDescent="0.2">
      <c r="A869" s="3"/>
      <c r="B869" s="2"/>
      <c r="C869" s="3"/>
      <c r="D869" s="68"/>
      <c r="H869" s="32"/>
      <c r="I869" s="43"/>
      <c r="J869" s="52"/>
    </row>
    <row r="870" spans="1:10" s="1" customFormat="1" x14ac:dyDescent="0.2">
      <c r="A870" s="3"/>
      <c r="B870" s="2"/>
      <c r="C870" s="3"/>
      <c r="D870" s="68"/>
      <c r="H870" s="32"/>
      <c r="I870" s="43"/>
      <c r="J870" s="52"/>
    </row>
    <row r="871" spans="1:10" s="1" customFormat="1" x14ac:dyDescent="0.2">
      <c r="A871" s="3"/>
      <c r="B871" s="2"/>
      <c r="C871" s="3"/>
      <c r="D871" s="68"/>
      <c r="H871" s="32"/>
      <c r="I871" s="43"/>
      <c r="J871" s="52"/>
    </row>
    <row r="872" spans="1:10" s="1" customFormat="1" x14ac:dyDescent="0.2">
      <c r="A872" s="3"/>
      <c r="B872" s="2"/>
      <c r="C872" s="3"/>
      <c r="D872" s="68"/>
      <c r="H872" s="32"/>
      <c r="I872" s="43"/>
      <c r="J872" s="52"/>
    </row>
    <row r="873" spans="1:10" s="1" customFormat="1" x14ac:dyDescent="0.2">
      <c r="A873" s="3"/>
      <c r="B873" s="2"/>
      <c r="C873" s="3"/>
      <c r="D873" s="68"/>
      <c r="H873" s="32"/>
      <c r="I873" s="43"/>
      <c r="J873" s="52"/>
    </row>
    <row r="874" spans="1:10" s="1" customFormat="1" x14ac:dyDescent="0.2">
      <c r="A874" s="3"/>
      <c r="B874" s="2"/>
      <c r="C874" s="3"/>
      <c r="D874" s="68"/>
      <c r="H874" s="32"/>
      <c r="I874" s="43"/>
      <c r="J874" s="52"/>
    </row>
    <row r="875" spans="1:10" s="1" customFormat="1" x14ac:dyDescent="0.2">
      <c r="A875" s="3"/>
      <c r="B875" s="2"/>
      <c r="C875" s="3"/>
      <c r="D875" s="68"/>
      <c r="H875" s="32"/>
      <c r="I875" s="43"/>
      <c r="J875" s="52"/>
    </row>
    <row r="876" spans="1:10" s="1" customFormat="1" x14ac:dyDescent="0.2">
      <c r="A876" s="3"/>
      <c r="B876" s="2"/>
      <c r="C876" s="3"/>
      <c r="D876" s="68"/>
      <c r="H876" s="32"/>
      <c r="I876" s="43"/>
      <c r="J876" s="52"/>
    </row>
    <row r="877" spans="1:10" s="1" customFormat="1" x14ac:dyDescent="0.2">
      <c r="A877" s="3"/>
      <c r="B877" s="2"/>
      <c r="C877" s="3"/>
      <c r="D877" s="68"/>
      <c r="H877" s="32"/>
      <c r="I877" s="43"/>
      <c r="J877" s="52"/>
    </row>
    <row r="878" spans="1:10" s="1" customFormat="1" x14ac:dyDescent="0.2">
      <c r="A878" s="3"/>
      <c r="B878" s="2"/>
      <c r="C878" s="3"/>
      <c r="D878" s="68"/>
      <c r="H878" s="32"/>
      <c r="I878" s="43"/>
      <c r="J878" s="52"/>
    </row>
    <row r="879" spans="1:10" s="1" customFormat="1" x14ac:dyDescent="0.2">
      <c r="A879" s="3"/>
      <c r="B879" s="2"/>
      <c r="C879" s="3"/>
      <c r="D879" s="68"/>
      <c r="H879" s="32"/>
      <c r="I879" s="43"/>
      <c r="J879" s="52"/>
    </row>
    <row r="880" spans="1:10" s="1" customFormat="1" x14ac:dyDescent="0.2">
      <c r="A880" s="3"/>
      <c r="B880" s="2"/>
      <c r="C880" s="3"/>
      <c r="D880" s="68"/>
      <c r="H880" s="32"/>
      <c r="I880" s="43"/>
      <c r="J880" s="52"/>
    </row>
    <row r="881" spans="1:10" s="1" customFormat="1" x14ac:dyDescent="0.2">
      <c r="A881" s="3"/>
      <c r="B881" s="2"/>
      <c r="C881" s="3"/>
      <c r="D881" s="68"/>
      <c r="H881" s="32"/>
      <c r="I881" s="43"/>
      <c r="J881" s="52"/>
    </row>
    <row r="882" spans="1:10" s="1" customFormat="1" x14ac:dyDescent="0.2">
      <c r="A882" s="3"/>
      <c r="B882" s="2"/>
      <c r="C882" s="3"/>
      <c r="D882" s="68"/>
      <c r="H882" s="32"/>
      <c r="I882" s="43"/>
      <c r="J882" s="52"/>
    </row>
    <row r="883" spans="1:10" s="1" customFormat="1" x14ac:dyDescent="0.2">
      <c r="A883" s="3"/>
      <c r="B883" s="2"/>
      <c r="C883" s="3"/>
      <c r="D883" s="68"/>
      <c r="H883" s="32"/>
      <c r="I883" s="43"/>
      <c r="J883" s="52"/>
    </row>
    <row r="884" spans="1:10" s="1" customFormat="1" x14ac:dyDescent="0.2">
      <c r="A884" s="3"/>
      <c r="B884" s="2"/>
      <c r="C884" s="3"/>
      <c r="D884" s="68"/>
      <c r="H884" s="32"/>
      <c r="I884" s="43"/>
      <c r="J884" s="52"/>
    </row>
    <row r="885" spans="1:10" s="1" customFormat="1" x14ac:dyDescent="0.2">
      <c r="A885" s="3"/>
      <c r="B885" s="2"/>
      <c r="C885" s="3"/>
      <c r="D885" s="68"/>
      <c r="H885" s="32"/>
      <c r="I885" s="43"/>
      <c r="J885" s="52"/>
    </row>
    <row r="886" spans="1:10" s="1" customFormat="1" x14ac:dyDescent="0.2">
      <c r="A886" s="3"/>
      <c r="B886" s="2"/>
      <c r="C886" s="3"/>
      <c r="D886" s="68"/>
      <c r="H886" s="32"/>
      <c r="I886" s="43"/>
      <c r="J886" s="52"/>
    </row>
    <row r="887" spans="1:10" s="1" customFormat="1" x14ac:dyDescent="0.2">
      <c r="A887" s="3"/>
      <c r="B887" s="2"/>
      <c r="C887" s="3"/>
      <c r="D887" s="68"/>
      <c r="H887" s="32"/>
      <c r="I887" s="43"/>
      <c r="J887" s="52"/>
    </row>
    <row r="888" spans="1:10" s="1" customFormat="1" x14ac:dyDescent="0.2">
      <c r="A888" s="3"/>
      <c r="B888" s="2"/>
      <c r="C888" s="3"/>
      <c r="D888" s="68"/>
      <c r="H888" s="32"/>
      <c r="I888" s="43"/>
      <c r="J888" s="52"/>
    </row>
    <row r="889" spans="1:10" s="1" customFormat="1" x14ac:dyDescent="0.2">
      <c r="A889" s="3"/>
      <c r="B889" s="2"/>
      <c r="C889" s="3"/>
      <c r="D889" s="68"/>
      <c r="H889" s="32"/>
      <c r="I889" s="43"/>
      <c r="J889" s="52"/>
    </row>
    <row r="890" spans="1:10" s="1" customFormat="1" x14ac:dyDescent="0.2">
      <c r="A890" s="3"/>
      <c r="B890" s="2"/>
      <c r="C890" s="3"/>
      <c r="D890" s="68"/>
      <c r="H890" s="32"/>
      <c r="I890" s="43"/>
      <c r="J890" s="52"/>
    </row>
    <row r="891" spans="1:10" s="1" customFormat="1" x14ac:dyDescent="0.2">
      <c r="A891" s="3"/>
      <c r="B891" s="2"/>
      <c r="C891" s="3"/>
      <c r="D891" s="68"/>
      <c r="H891" s="32"/>
      <c r="I891" s="43"/>
      <c r="J891" s="52"/>
    </row>
    <row r="892" spans="1:10" s="1" customFormat="1" x14ac:dyDescent="0.2">
      <c r="A892" s="3"/>
      <c r="B892" s="2"/>
      <c r="C892" s="3"/>
      <c r="D892" s="68"/>
      <c r="H892" s="32"/>
      <c r="I892" s="43"/>
      <c r="J892" s="52"/>
    </row>
    <row r="893" spans="1:10" s="1" customFormat="1" x14ac:dyDescent="0.2">
      <c r="A893" s="3"/>
      <c r="B893" s="2"/>
      <c r="C893" s="3"/>
      <c r="D893" s="68"/>
      <c r="H893" s="32"/>
      <c r="I893" s="43"/>
      <c r="J893" s="52"/>
    </row>
    <row r="894" spans="1:10" s="1" customFormat="1" x14ac:dyDescent="0.2">
      <c r="A894" s="3"/>
      <c r="B894" s="2"/>
      <c r="C894" s="3"/>
      <c r="D894" s="68"/>
      <c r="H894" s="32"/>
      <c r="I894" s="43"/>
      <c r="J894" s="52"/>
    </row>
    <row r="895" spans="1:10" s="1" customFormat="1" x14ac:dyDescent="0.2">
      <c r="A895" s="3"/>
      <c r="B895" s="2"/>
      <c r="C895" s="3"/>
      <c r="D895" s="68"/>
      <c r="H895" s="32"/>
      <c r="I895" s="43"/>
      <c r="J895" s="52"/>
    </row>
    <row r="896" spans="1:10" s="1" customFormat="1" x14ac:dyDescent="0.2">
      <c r="A896" s="3"/>
      <c r="B896" s="2"/>
      <c r="C896" s="3"/>
      <c r="D896" s="68"/>
      <c r="H896" s="32"/>
      <c r="I896" s="43"/>
      <c r="J896" s="52"/>
    </row>
    <row r="897" spans="1:10" s="1" customFormat="1" x14ac:dyDescent="0.2">
      <c r="A897" s="3"/>
      <c r="B897" s="2"/>
      <c r="C897" s="3"/>
      <c r="D897" s="68"/>
      <c r="H897" s="32"/>
      <c r="I897" s="43"/>
      <c r="J897" s="52"/>
    </row>
    <row r="898" spans="1:10" s="1" customFormat="1" x14ac:dyDescent="0.2">
      <c r="A898" s="3"/>
      <c r="B898" s="2"/>
      <c r="C898" s="3"/>
      <c r="D898" s="68"/>
      <c r="H898" s="32"/>
      <c r="I898" s="43"/>
      <c r="J898" s="52"/>
    </row>
    <row r="899" spans="1:10" s="1" customFormat="1" x14ac:dyDescent="0.2">
      <c r="A899" s="3"/>
      <c r="B899" s="2"/>
      <c r="C899" s="3"/>
      <c r="D899" s="68"/>
      <c r="H899" s="32"/>
      <c r="I899" s="43"/>
      <c r="J899" s="52"/>
    </row>
    <row r="900" spans="1:10" s="1" customFormat="1" x14ac:dyDescent="0.2">
      <c r="A900" s="3"/>
      <c r="B900" s="2"/>
      <c r="C900" s="3"/>
      <c r="D900" s="68"/>
      <c r="H900" s="32"/>
      <c r="I900" s="43"/>
      <c r="J900" s="52"/>
    </row>
    <row r="901" spans="1:10" s="1" customFormat="1" x14ac:dyDescent="0.2">
      <c r="A901" s="3"/>
      <c r="B901" s="2"/>
      <c r="C901" s="3"/>
      <c r="D901" s="68"/>
      <c r="H901" s="32"/>
      <c r="I901" s="43"/>
      <c r="J901" s="52"/>
    </row>
    <row r="902" spans="1:10" s="1" customFormat="1" x14ac:dyDescent="0.2">
      <c r="A902" s="3"/>
      <c r="B902" s="2"/>
      <c r="C902" s="3"/>
      <c r="D902" s="68"/>
      <c r="H902" s="32"/>
      <c r="I902" s="43"/>
      <c r="J902" s="52"/>
    </row>
    <row r="903" spans="1:10" s="1" customFormat="1" x14ac:dyDescent="0.2">
      <c r="A903" s="3"/>
      <c r="B903" s="2"/>
      <c r="C903" s="3"/>
      <c r="D903" s="68"/>
      <c r="H903" s="32"/>
      <c r="I903" s="43"/>
      <c r="J903" s="52"/>
    </row>
    <row r="904" spans="1:10" s="1" customFormat="1" x14ac:dyDescent="0.2">
      <c r="A904" s="3"/>
      <c r="B904" s="2"/>
      <c r="C904" s="3"/>
      <c r="D904" s="68"/>
      <c r="H904" s="32"/>
      <c r="I904" s="43"/>
      <c r="J904" s="52"/>
    </row>
    <row r="905" spans="1:10" s="1" customFormat="1" x14ac:dyDescent="0.2">
      <c r="A905" s="3"/>
      <c r="B905" s="2"/>
      <c r="C905" s="3"/>
      <c r="D905" s="68"/>
      <c r="H905" s="32"/>
      <c r="I905" s="43"/>
      <c r="J905" s="52"/>
    </row>
    <row r="906" spans="1:10" s="1" customFormat="1" x14ac:dyDescent="0.2">
      <c r="A906" s="3"/>
      <c r="B906" s="2"/>
      <c r="C906" s="3"/>
      <c r="D906" s="68"/>
      <c r="H906" s="32"/>
      <c r="I906" s="43"/>
      <c r="J906" s="52"/>
    </row>
    <row r="907" spans="1:10" s="1" customFormat="1" x14ac:dyDescent="0.2">
      <c r="A907" s="3"/>
      <c r="B907" s="2"/>
      <c r="C907" s="3"/>
      <c r="D907" s="68"/>
      <c r="H907" s="32"/>
      <c r="I907" s="43"/>
      <c r="J907" s="52"/>
    </row>
    <row r="908" spans="1:10" s="1" customFormat="1" x14ac:dyDescent="0.2">
      <c r="A908" s="3"/>
      <c r="B908" s="2"/>
      <c r="C908" s="3"/>
      <c r="D908" s="68"/>
      <c r="H908" s="32"/>
      <c r="I908" s="43"/>
      <c r="J908" s="52"/>
    </row>
    <row r="909" spans="1:10" s="1" customFormat="1" x14ac:dyDescent="0.2">
      <c r="A909" s="3"/>
      <c r="B909" s="2"/>
      <c r="C909" s="3"/>
      <c r="D909" s="68"/>
      <c r="H909" s="32"/>
      <c r="I909" s="43"/>
      <c r="J909" s="52"/>
    </row>
    <row r="910" spans="1:10" s="1" customFormat="1" x14ac:dyDescent="0.2">
      <c r="A910" s="3"/>
      <c r="B910" s="2"/>
      <c r="C910" s="3"/>
      <c r="D910" s="68"/>
      <c r="H910" s="32"/>
      <c r="I910" s="43"/>
      <c r="J910" s="52"/>
    </row>
    <row r="911" spans="1:10" s="1" customFormat="1" x14ac:dyDescent="0.2">
      <c r="A911" s="3"/>
      <c r="B911" s="2"/>
      <c r="C911" s="3"/>
      <c r="D911" s="68"/>
      <c r="H911" s="32"/>
      <c r="I911" s="43"/>
      <c r="J911" s="52"/>
    </row>
    <row r="912" spans="1:10" s="1" customFormat="1" x14ac:dyDescent="0.2">
      <c r="A912" s="3"/>
      <c r="B912" s="2"/>
      <c r="C912" s="3"/>
      <c r="D912" s="68"/>
      <c r="H912" s="32"/>
      <c r="I912" s="43"/>
      <c r="J912" s="52"/>
    </row>
    <row r="913" spans="1:10" s="1" customFormat="1" x14ac:dyDescent="0.2">
      <c r="A913" s="3"/>
      <c r="B913" s="2"/>
      <c r="C913" s="3"/>
      <c r="D913" s="68"/>
      <c r="H913" s="32"/>
      <c r="I913" s="43"/>
      <c r="J913" s="52"/>
    </row>
    <row r="914" spans="1:10" s="1" customFormat="1" x14ac:dyDescent="0.2">
      <c r="A914" s="3"/>
      <c r="B914" s="2"/>
      <c r="C914" s="3"/>
      <c r="D914" s="68"/>
      <c r="H914" s="32"/>
      <c r="I914" s="43"/>
      <c r="J914" s="52"/>
    </row>
    <row r="915" spans="1:10" s="1" customFormat="1" x14ac:dyDescent="0.2">
      <c r="A915" s="3"/>
      <c r="B915" s="2"/>
      <c r="C915" s="3"/>
      <c r="D915" s="68"/>
      <c r="H915" s="32"/>
      <c r="I915" s="43"/>
      <c r="J915" s="52"/>
    </row>
    <row r="916" spans="1:10" s="1" customFormat="1" x14ac:dyDescent="0.2">
      <c r="A916" s="3"/>
      <c r="B916" s="2"/>
      <c r="C916" s="3"/>
      <c r="D916" s="68"/>
      <c r="H916" s="32"/>
      <c r="I916" s="43"/>
      <c r="J916" s="52"/>
    </row>
    <row r="917" spans="1:10" s="1" customFormat="1" x14ac:dyDescent="0.2">
      <c r="A917" s="3"/>
      <c r="B917" s="2"/>
      <c r="C917" s="3"/>
      <c r="D917" s="68"/>
      <c r="H917" s="32"/>
      <c r="I917" s="43"/>
      <c r="J917" s="52"/>
    </row>
    <row r="918" spans="1:10" s="1" customFormat="1" x14ac:dyDescent="0.2">
      <c r="A918" s="3"/>
      <c r="B918" s="2"/>
      <c r="C918" s="3"/>
      <c r="D918" s="68"/>
      <c r="H918" s="32"/>
      <c r="I918" s="43"/>
      <c r="J918" s="52"/>
    </row>
    <row r="919" spans="1:10" s="1" customFormat="1" x14ac:dyDescent="0.2">
      <c r="A919" s="3"/>
      <c r="B919" s="2"/>
      <c r="C919" s="3"/>
      <c r="D919" s="68"/>
      <c r="H919" s="32"/>
      <c r="I919" s="43"/>
      <c r="J919" s="52"/>
    </row>
    <row r="920" spans="1:10" s="1" customFormat="1" x14ac:dyDescent="0.2">
      <c r="A920" s="3"/>
      <c r="B920" s="2"/>
      <c r="C920" s="3"/>
      <c r="D920" s="68"/>
      <c r="H920" s="32"/>
      <c r="I920" s="43"/>
      <c r="J920" s="52"/>
    </row>
    <row r="921" spans="1:10" s="1" customFormat="1" x14ac:dyDescent="0.2">
      <c r="A921" s="3"/>
      <c r="B921" s="2"/>
      <c r="C921" s="3"/>
      <c r="D921" s="68"/>
      <c r="H921" s="32"/>
      <c r="I921" s="43"/>
      <c r="J921" s="52"/>
    </row>
    <row r="922" spans="1:10" s="1" customFormat="1" x14ac:dyDescent="0.2">
      <c r="A922" s="3"/>
      <c r="B922" s="2"/>
      <c r="C922" s="3"/>
      <c r="D922" s="68"/>
      <c r="H922" s="32"/>
      <c r="I922" s="43"/>
      <c r="J922" s="52"/>
    </row>
    <row r="923" spans="1:10" s="1" customFormat="1" x14ac:dyDescent="0.2">
      <c r="A923" s="3"/>
      <c r="B923" s="2"/>
      <c r="C923" s="3"/>
      <c r="D923" s="68"/>
      <c r="H923" s="32"/>
      <c r="I923" s="43"/>
      <c r="J923" s="52"/>
    </row>
    <row r="924" spans="1:10" s="1" customFormat="1" x14ac:dyDescent="0.2">
      <c r="A924" s="3"/>
      <c r="B924" s="2"/>
      <c r="C924" s="3"/>
      <c r="D924" s="68"/>
      <c r="H924" s="32"/>
      <c r="I924" s="43"/>
      <c r="J924" s="52"/>
    </row>
    <row r="925" spans="1:10" s="1" customFormat="1" x14ac:dyDescent="0.2">
      <c r="A925" s="3"/>
      <c r="B925" s="2"/>
      <c r="C925" s="3"/>
      <c r="D925" s="68"/>
      <c r="H925" s="32"/>
      <c r="I925" s="43"/>
      <c r="J925" s="52"/>
    </row>
    <row r="926" spans="1:10" s="1" customFormat="1" x14ac:dyDescent="0.2">
      <c r="A926" s="3"/>
      <c r="B926" s="2"/>
      <c r="C926" s="3"/>
      <c r="D926" s="68"/>
      <c r="H926" s="32"/>
      <c r="I926" s="43"/>
      <c r="J926" s="52"/>
    </row>
    <row r="927" spans="1:10" s="1" customFormat="1" x14ac:dyDescent="0.2">
      <c r="A927" s="3"/>
      <c r="B927" s="2"/>
      <c r="C927" s="3"/>
      <c r="D927" s="68"/>
      <c r="H927" s="32"/>
      <c r="I927" s="43"/>
      <c r="J927" s="52"/>
    </row>
    <row r="928" spans="1:10" s="1" customFormat="1" x14ac:dyDescent="0.2">
      <c r="A928" s="3"/>
      <c r="B928" s="2"/>
      <c r="C928" s="3"/>
      <c r="D928" s="68"/>
      <c r="H928" s="32"/>
      <c r="I928" s="43"/>
      <c r="J928" s="52"/>
    </row>
    <row r="929" spans="1:10" s="1" customFormat="1" x14ac:dyDescent="0.2">
      <c r="A929" s="3"/>
      <c r="B929" s="2"/>
      <c r="C929" s="3"/>
      <c r="D929" s="68"/>
      <c r="H929" s="32"/>
      <c r="I929" s="43"/>
      <c r="J929" s="52"/>
    </row>
    <row r="930" spans="1:10" s="1" customFormat="1" x14ac:dyDescent="0.2">
      <c r="A930" s="3"/>
      <c r="B930" s="2"/>
      <c r="C930" s="3"/>
      <c r="D930" s="68"/>
      <c r="H930" s="32"/>
      <c r="I930" s="43"/>
      <c r="J930" s="52"/>
    </row>
    <row r="931" spans="1:10" s="1" customFormat="1" x14ac:dyDescent="0.2">
      <c r="A931" s="3"/>
      <c r="B931" s="2"/>
      <c r="C931" s="3"/>
      <c r="D931" s="68"/>
      <c r="H931" s="32"/>
      <c r="I931" s="43"/>
      <c r="J931" s="52"/>
    </row>
    <row r="932" spans="1:10" s="1" customFormat="1" x14ac:dyDescent="0.2">
      <c r="A932" s="3"/>
      <c r="B932" s="2"/>
      <c r="C932" s="3"/>
      <c r="D932" s="68"/>
      <c r="H932" s="32"/>
      <c r="I932" s="43"/>
      <c r="J932" s="52"/>
    </row>
    <row r="933" spans="1:10" s="1" customFormat="1" x14ac:dyDescent="0.2">
      <c r="A933" s="3"/>
      <c r="B933" s="2"/>
      <c r="C933" s="3"/>
      <c r="D933" s="68"/>
      <c r="H933" s="32"/>
      <c r="I933" s="43"/>
      <c r="J933" s="52"/>
    </row>
    <row r="934" spans="1:10" s="1" customFormat="1" x14ac:dyDescent="0.2">
      <c r="A934" s="3"/>
      <c r="B934" s="2"/>
      <c r="C934" s="3"/>
      <c r="D934" s="68"/>
      <c r="H934" s="32"/>
      <c r="I934" s="43"/>
      <c r="J934" s="52"/>
    </row>
    <row r="935" spans="1:10" s="1" customFormat="1" x14ac:dyDescent="0.2">
      <c r="A935" s="3"/>
      <c r="B935" s="2"/>
      <c r="C935" s="3"/>
      <c r="D935" s="68"/>
      <c r="H935" s="32"/>
      <c r="I935" s="43"/>
      <c r="J935" s="52"/>
    </row>
    <row r="936" spans="1:10" s="1" customFormat="1" x14ac:dyDescent="0.2">
      <c r="A936" s="3"/>
      <c r="B936" s="2"/>
      <c r="C936" s="3"/>
      <c r="D936" s="68"/>
      <c r="H936" s="32"/>
      <c r="I936" s="43"/>
      <c r="J936" s="52"/>
    </row>
    <row r="937" spans="1:10" s="1" customFormat="1" x14ac:dyDescent="0.2">
      <c r="A937" s="3"/>
      <c r="B937" s="2"/>
      <c r="C937" s="3"/>
      <c r="D937" s="68"/>
      <c r="H937" s="32"/>
      <c r="I937" s="43"/>
      <c r="J937" s="52"/>
    </row>
    <row r="938" spans="1:10" s="1" customFormat="1" x14ac:dyDescent="0.2">
      <c r="A938" s="3"/>
      <c r="B938" s="2"/>
      <c r="C938" s="3"/>
      <c r="D938" s="68"/>
      <c r="H938" s="32"/>
      <c r="I938" s="43"/>
      <c r="J938" s="52"/>
    </row>
    <row r="939" spans="1:10" s="1" customFormat="1" x14ac:dyDescent="0.2">
      <c r="A939" s="3"/>
      <c r="B939" s="2"/>
      <c r="C939" s="3"/>
      <c r="D939" s="68"/>
      <c r="H939" s="32"/>
      <c r="I939" s="43"/>
      <c r="J939" s="52"/>
    </row>
    <row r="940" spans="1:10" s="1" customFormat="1" x14ac:dyDescent="0.2">
      <c r="A940" s="3"/>
      <c r="B940" s="2"/>
      <c r="C940" s="3"/>
      <c r="D940" s="68"/>
      <c r="H940" s="32"/>
      <c r="I940" s="43"/>
      <c r="J940" s="52"/>
    </row>
    <row r="941" spans="1:10" s="1" customFormat="1" x14ac:dyDescent="0.2">
      <c r="A941" s="3"/>
      <c r="B941" s="2"/>
      <c r="C941" s="3"/>
      <c r="D941" s="68"/>
      <c r="H941" s="32"/>
      <c r="I941" s="43"/>
      <c r="J941" s="52"/>
    </row>
    <row r="942" spans="1:10" s="1" customFormat="1" x14ac:dyDescent="0.2">
      <c r="A942" s="3"/>
      <c r="B942" s="2"/>
      <c r="C942" s="3"/>
      <c r="D942" s="68"/>
      <c r="H942" s="32"/>
      <c r="I942" s="43"/>
      <c r="J942" s="52"/>
    </row>
    <row r="943" spans="1:10" s="1" customFormat="1" x14ac:dyDescent="0.2">
      <c r="A943" s="3"/>
      <c r="B943" s="2"/>
      <c r="C943" s="3"/>
      <c r="D943" s="68"/>
      <c r="H943" s="32"/>
      <c r="I943" s="43"/>
      <c r="J943" s="52"/>
    </row>
    <row r="944" spans="1:10" s="1" customFormat="1" x14ac:dyDescent="0.2">
      <c r="A944" s="3"/>
      <c r="B944" s="2"/>
      <c r="C944" s="3"/>
      <c r="D944" s="68"/>
      <c r="H944" s="32"/>
      <c r="I944" s="43"/>
      <c r="J944" s="52"/>
    </row>
    <row r="945" spans="1:10" s="1" customFormat="1" x14ac:dyDescent="0.2">
      <c r="A945" s="3"/>
      <c r="B945" s="2"/>
      <c r="C945" s="3"/>
      <c r="D945" s="68"/>
      <c r="H945" s="32"/>
      <c r="I945" s="43"/>
      <c r="J945" s="52"/>
    </row>
    <row r="946" spans="1:10" s="1" customFormat="1" x14ac:dyDescent="0.2">
      <c r="A946" s="3"/>
      <c r="B946" s="2"/>
      <c r="C946" s="3"/>
      <c r="D946" s="68"/>
      <c r="H946" s="32"/>
      <c r="I946" s="43"/>
      <c r="J946" s="52"/>
    </row>
    <row r="947" spans="1:10" s="1" customFormat="1" x14ac:dyDescent="0.2">
      <c r="A947" s="3"/>
      <c r="B947" s="2"/>
      <c r="C947" s="3"/>
      <c r="D947" s="68"/>
      <c r="H947" s="32"/>
      <c r="I947" s="43"/>
      <c r="J947" s="52"/>
    </row>
    <row r="948" spans="1:10" s="1" customFormat="1" x14ac:dyDescent="0.2">
      <c r="A948" s="3"/>
      <c r="B948" s="2"/>
      <c r="C948" s="3"/>
      <c r="D948" s="68"/>
      <c r="H948" s="32"/>
      <c r="I948" s="43"/>
      <c r="J948" s="52"/>
    </row>
    <row r="949" spans="1:10" s="1" customFormat="1" x14ac:dyDescent="0.2">
      <c r="A949" s="3"/>
      <c r="B949" s="2"/>
      <c r="C949" s="3"/>
      <c r="D949" s="68"/>
      <c r="H949" s="32"/>
      <c r="I949" s="43"/>
      <c r="J949" s="52"/>
    </row>
    <row r="950" spans="1:10" s="1" customFormat="1" x14ac:dyDescent="0.2">
      <c r="A950" s="3"/>
      <c r="B950" s="2"/>
      <c r="C950" s="3"/>
      <c r="D950" s="68"/>
      <c r="H950" s="32"/>
      <c r="I950" s="43"/>
      <c r="J950" s="52"/>
    </row>
    <row r="951" spans="1:10" s="1" customFormat="1" x14ac:dyDescent="0.2">
      <c r="A951" s="3"/>
      <c r="B951" s="2"/>
      <c r="C951" s="3"/>
      <c r="D951" s="68"/>
      <c r="H951" s="32"/>
      <c r="I951" s="43"/>
      <c r="J951" s="52"/>
    </row>
    <row r="952" spans="1:10" s="1" customFormat="1" x14ac:dyDescent="0.2">
      <c r="A952" s="3"/>
      <c r="B952" s="2"/>
      <c r="C952" s="3"/>
      <c r="D952" s="68"/>
      <c r="H952" s="32"/>
      <c r="I952" s="43"/>
      <c r="J952" s="52"/>
    </row>
    <row r="953" spans="1:10" s="1" customFormat="1" x14ac:dyDescent="0.2">
      <c r="A953" s="3"/>
      <c r="B953" s="2"/>
      <c r="C953" s="3"/>
      <c r="D953" s="68"/>
      <c r="H953" s="32"/>
      <c r="I953" s="43"/>
      <c r="J953" s="52"/>
    </row>
    <row r="954" spans="1:10" s="1" customFormat="1" x14ac:dyDescent="0.2">
      <c r="A954" s="3"/>
      <c r="B954" s="2"/>
      <c r="C954" s="3"/>
      <c r="D954" s="68"/>
      <c r="H954" s="32"/>
      <c r="I954" s="43"/>
      <c r="J954" s="52"/>
    </row>
    <row r="955" spans="1:10" s="1" customFormat="1" x14ac:dyDescent="0.2">
      <c r="A955" s="3"/>
      <c r="B955" s="2"/>
      <c r="C955" s="3"/>
      <c r="D955" s="68"/>
      <c r="H955" s="32"/>
      <c r="I955" s="43"/>
      <c r="J955" s="52"/>
    </row>
    <row r="956" spans="1:10" s="1" customFormat="1" x14ac:dyDescent="0.2">
      <c r="A956" s="3"/>
      <c r="B956" s="2"/>
      <c r="C956" s="3"/>
      <c r="D956" s="68"/>
      <c r="H956" s="32"/>
      <c r="I956" s="43"/>
      <c r="J956" s="52"/>
    </row>
    <row r="957" spans="1:10" s="1" customFormat="1" x14ac:dyDescent="0.2">
      <c r="A957" s="3"/>
      <c r="B957" s="2"/>
      <c r="C957" s="3"/>
      <c r="D957" s="68"/>
      <c r="H957" s="32"/>
      <c r="I957" s="43"/>
      <c r="J957" s="52"/>
    </row>
    <row r="958" spans="1:10" s="1" customFormat="1" x14ac:dyDescent="0.2">
      <c r="A958" s="3"/>
      <c r="B958" s="2"/>
      <c r="C958" s="3"/>
      <c r="D958" s="68"/>
      <c r="H958" s="32"/>
      <c r="I958" s="43"/>
      <c r="J958" s="52"/>
    </row>
    <row r="959" spans="1:10" s="1" customFormat="1" x14ac:dyDescent="0.2">
      <c r="A959" s="3"/>
      <c r="B959" s="2"/>
      <c r="C959" s="3"/>
      <c r="D959" s="68"/>
      <c r="H959" s="32"/>
      <c r="I959" s="43"/>
      <c r="J959" s="52"/>
    </row>
    <row r="960" spans="1:10" s="1" customFormat="1" x14ac:dyDescent="0.2">
      <c r="A960" s="3"/>
      <c r="B960" s="2"/>
      <c r="C960" s="3"/>
      <c r="D960" s="68"/>
      <c r="H960" s="32"/>
      <c r="I960" s="43"/>
      <c r="J960" s="52"/>
    </row>
    <row r="961" spans="1:10" s="1" customFormat="1" x14ac:dyDescent="0.2">
      <c r="A961" s="3"/>
      <c r="B961" s="2"/>
      <c r="C961" s="3"/>
      <c r="D961" s="68"/>
      <c r="H961" s="32"/>
      <c r="I961" s="43"/>
      <c r="J961" s="52"/>
    </row>
    <row r="962" spans="1:10" s="1" customFormat="1" x14ac:dyDescent="0.2">
      <c r="A962" s="3"/>
      <c r="B962" s="2"/>
      <c r="C962" s="3"/>
      <c r="D962" s="68"/>
      <c r="H962" s="32"/>
      <c r="I962" s="43"/>
      <c r="J962" s="52"/>
    </row>
    <row r="963" spans="1:10" s="1" customFormat="1" x14ac:dyDescent="0.2">
      <c r="A963" s="3"/>
      <c r="B963" s="2"/>
      <c r="C963" s="3"/>
      <c r="D963" s="68"/>
      <c r="H963" s="32"/>
      <c r="I963" s="43"/>
      <c r="J963" s="52"/>
    </row>
    <row r="964" spans="1:10" s="1" customFormat="1" x14ac:dyDescent="0.2">
      <c r="A964" s="3"/>
      <c r="B964" s="2"/>
      <c r="C964" s="3"/>
      <c r="D964" s="68"/>
      <c r="H964" s="32"/>
      <c r="I964" s="43"/>
      <c r="J964" s="52"/>
    </row>
    <row r="965" spans="1:10" s="1" customFormat="1" x14ac:dyDescent="0.2">
      <c r="A965" s="3"/>
      <c r="B965" s="2"/>
      <c r="C965" s="3"/>
      <c r="D965" s="68"/>
      <c r="H965" s="32"/>
      <c r="I965" s="43"/>
      <c r="J965" s="52"/>
    </row>
    <row r="966" spans="1:10" s="1" customFormat="1" x14ac:dyDescent="0.2">
      <c r="A966" s="3"/>
      <c r="B966" s="2"/>
      <c r="C966" s="3"/>
      <c r="D966" s="68"/>
      <c r="H966" s="32"/>
      <c r="I966" s="43"/>
      <c r="J966" s="52"/>
    </row>
    <row r="967" spans="1:10" s="1" customFormat="1" x14ac:dyDescent="0.2">
      <c r="A967" s="3"/>
      <c r="B967" s="2"/>
      <c r="C967" s="3"/>
      <c r="D967" s="68"/>
      <c r="H967" s="32"/>
      <c r="I967" s="43"/>
      <c r="J967" s="52"/>
    </row>
    <row r="968" spans="1:10" s="1" customFormat="1" x14ac:dyDescent="0.2">
      <c r="A968" s="3"/>
      <c r="B968" s="2"/>
      <c r="C968" s="3"/>
      <c r="D968" s="68"/>
      <c r="H968" s="32"/>
      <c r="I968" s="43"/>
      <c r="J968" s="52"/>
    </row>
    <row r="969" spans="1:10" s="1" customFormat="1" x14ac:dyDescent="0.2">
      <c r="A969" s="3"/>
      <c r="B969" s="2"/>
      <c r="C969" s="3"/>
      <c r="D969" s="68"/>
      <c r="H969" s="32"/>
      <c r="I969" s="43"/>
      <c r="J969" s="52"/>
    </row>
    <row r="970" spans="1:10" s="1" customFormat="1" x14ac:dyDescent="0.2">
      <c r="A970" s="3"/>
      <c r="B970" s="2"/>
      <c r="C970" s="3"/>
      <c r="D970" s="68"/>
      <c r="H970" s="32"/>
      <c r="I970" s="43"/>
      <c r="J970" s="52"/>
    </row>
    <row r="971" spans="1:10" s="1" customFormat="1" x14ac:dyDescent="0.2">
      <c r="A971" s="3"/>
      <c r="B971" s="2"/>
      <c r="C971" s="3"/>
      <c r="D971" s="68"/>
      <c r="H971" s="32"/>
      <c r="I971" s="43"/>
      <c r="J971" s="52"/>
    </row>
    <row r="972" spans="1:10" s="1" customFormat="1" x14ac:dyDescent="0.2">
      <c r="A972" s="3"/>
      <c r="B972" s="2"/>
      <c r="C972" s="3"/>
      <c r="D972" s="68"/>
      <c r="H972" s="32"/>
      <c r="I972" s="43"/>
      <c r="J972" s="52"/>
    </row>
    <row r="973" spans="1:10" s="1" customFormat="1" x14ac:dyDescent="0.2">
      <c r="A973" s="3"/>
      <c r="B973" s="2"/>
      <c r="C973" s="3"/>
      <c r="D973" s="68"/>
      <c r="H973" s="32"/>
      <c r="I973" s="43"/>
      <c r="J973" s="52"/>
    </row>
    <row r="974" spans="1:10" s="1" customFormat="1" x14ac:dyDescent="0.2">
      <c r="A974" s="3"/>
      <c r="B974" s="2"/>
      <c r="C974" s="3"/>
      <c r="D974" s="68"/>
      <c r="H974" s="32"/>
      <c r="I974" s="43"/>
      <c r="J974" s="52"/>
    </row>
    <row r="975" spans="1:10" s="1" customFormat="1" x14ac:dyDescent="0.2">
      <c r="A975" s="3"/>
      <c r="B975" s="2"/>
      <c r="C975" s="3"/>
      <c r="D975" s="68"/>
      <c r="H975" s="32"/>
      <c r="I975" s="43"/>
      <c r="J975" s="52"/>
    </row>
    <row r="976" spans="1:10" s="1" customFormat="1" x14ac:dyDescent="0.2">
      <c r="A976" s="3"/>
      <c r="B976" s="2"/>
      <c r="C976" s="3"/>
      <c r="D976" s="68"/>
      <c r="H976" s="32"/>
      <c r="I976" s="43"/>
      <c r="J976" s="52"/>
    </row>
    <row r="977" spans="1:10" s="1" customFormat="1" x14ac:dyDescent="0.2">
      <c r="A977" s="3"/>
      <c r="B977" s="2"/>
      <c r="C977" s="3"/>
      <c r="D977" s="68"/>
      <c r="H977" s="32"/>
      <c r="I977" s="43"/>
      <c r="J977" s="52"/>
    </row>
    <row r="978" spans="1:10" s="1" customFormat="1" x14ac:dyDescent="0.2">
      <c r="A978" s="3"/>
      <c r="B978" s="2"/>
      <c r="C978" s="3"/>
      <c r="D978" s="68"/>
      <c r="H978" s="32"/>
      <c r="I978" s="43"/>
      <c r="J978" s="52"/>
    </row>
    <row r="979" spans="1:10" s="1" customFormat="1" x14ac:dyDescent="0.2">
      <c r="A979" s="3"/>
      <c r="B979" s="2"/>
      <c r="C979" s="3"/>
      <c r="D979" s="68"/>
      <c r="H979" s="32"/>
      <c r="I979" s="43"/>
      <c r="J979" s="52"/>
    </row>
    <row r="980" spans="1:10" s="1" customFormat="1" x14ac:dyDescent="0.2">
      <c r="A980" s="3"/>
      <c r="B980" s="2"/>
      <c r="C980" s="3"/>
      <c r="D980" s="68"/>
      <c r="H980" s="32"/>
      <c r="I980" s="43"/>
      <c r="J980" s="52"/>
    </row>
    <row r="981" spans="1:10" s="1" customFormat="1" x14ac:dyDescent="0.2">
      <c r="A981" s="3"/>
      <c r="B981" s="2"/>
      <c r="C981" s="3"/>
      <c r="D981" s="68"/>
      <c r="H981" s="32"/>
      <c r="I981" s="43"/>
      <c r="J981" s="52"/>
    </row>
    <row r="982" spans="1:10" s="1" customFormat="1" x14ac:dyDescent="0.2">
      <c r="A982" s="3"/>
      <c r="B982" s="2"/>
      <c r="C982" s="3"/>
      <c r="D982" s="68"/>
      <c r="H982" s="32"/>
      <c r="I982" s="43"/>
      <c r="J982" s="52"/>
    </row>
    <row r="983" spans="1:10" s="1" customFormat="1" x14ac:dyDescent="0.2">
      <c r="A983" s="3"/>
      <c r="B983" s="2"/>
      <c r="C983" s="3"/>
      <c r="D983" s="68"/>
      <c r="H983" s="32"/>
      <c r="I983" s="43"/>
      <c r="J983" s="52"/>
    </row>
    <row r="984" spans="1:10" s="1" customFormat="1" x14ac:dyDescent="0.2">
      <c r="A984" s="3"/>
      <c r="B984" s="2"/>
      <c r="C984" s="3"/>
      <c r="D984" s="68"/>
      <c r="H984" s="32"/>
      <c r="I984" s="43"/>
      <c r="J984" s="52"/>
    </row>
    <row r="985" spans="1:10" s="1" customFormat="1" x14ac:dyDescent="0.2">
      <c r="A985" s="3"/>
      <c r="B985" s="2"/>
      <c r="C985" s="3"/>
      <c r="D985" s="68"/>
      <c r="H985" s="32"/>
      <c r="I985" s="43"/>
      <c r="J985" s="52"/>
    </row>
    <row r="986" spans="1:10" s="1" customFormat="1" x14ac:dyDescent="0.2">
      <c r="A986" s="3"/>
      <c r="B986" s="2"/>
      <c r="C986" s="3"/>
      <c r="D986" s="68"/>
      <c r="H986" s="32"/>
      <c r="I986" s="43"/>
      <c r="J986" s="52"/>
    </row>
    <row r="987" spans="1:10" s="1" customFormat="1" x14ac:dyDescent="0.2">
      <c r="A987" s="3"/>
      <c r="B987" s="2"/>
      <c r="C987" s="3"/>
      <c r="D987" s="68"/>
      <c r="H987" s="32"/>
      <c r="I987" s="43"/>
      <c r="J987" s="52"/>
    </row>
    <row r="988" spans="1:10" s="1" customFormat="1" x14ac:dyDescent="0.2">
      <c r="A988" s="3"/>
      <c r="B988" s="2"/>
      <c r="C988" s="3"/>
      <c r="D988" s="68"/>
      <c r="H988" s="32"/>
      <c r="I988" s="43"/>
      <c r="J988" s="52"/>
    </row>
    <row r="989" spans="1:10" s="1" customFormat="1" x14ac:dyDescent="0.2">
      <c r="A989" s="3"/>
      <c r="B989" s="2"/>
      <c r="C989" s="3"/>
      <c r="D989" s="68"/>
      <c r="H989" s="32"/>
      <c r="I989" s="43"/>
      <c r="J989" s="52"/>
    </row>
    <row r="990" spans="1:10" s="1" customFormat="1" x14ac:dyDescent="0.2">
      <c r="A990" s="3"/>
      <c r="B990" s="2"/>
      <c r="C990" s="3"/>
      <c r="D990" s="68"/>
      <c r="H990" s="32"/>
      <c r="I990" s="43"/>
      <c r="J990" s="52"/>
    </row>
    <row r="991" spans="1:10" s="1" customFormat="1" x14ac:dyDescent="0.2">
      <c r="A991" s="3"/>
      <c r="B991" s="2"/>
      <c r="C991" s="3"/>
      <c r="D991" s="68"/>
      <c r="H991" s="32"/>
      <c r="I991" s="43"/>
      <c r="J991" s="52"/>
    </row>
    <row r="992" spans="1:10" s="1" customFormat="1" x14ac:dyDescent="0.2">
      <c r="A992" s="3"/>
      <c r="B992" s="2"/>
      <c r="C992" s="3"/>
      <c r="D992" s="68"/>
      <c r="H992" s="32"/>
      <c r="I992" s="43"/>
      <c r="J992" s="52"/>
    </row>
    <row r="993" spans="1:10" s="1" customFormat="1" x14ac:dyDescent="0.2">
      <c r="A993" s="3"/>
      <c r="B993" s="2"/>
      <c r="C993" s="3"/>
      <c r="D993" s="68"/>
      <c r="H993" s="32"/>
      <c r="I993" s="43"/>
      <c r="J993" s="52"/>
    </row>
    <row r="994" spans="1:10" s="1" customFormat="1" x14ac:dyDescent="0.2">
      <c r="A994" s="3"/>
      <c r="B994" s="2"/>
      <c r="C994" s="3"/>
      <c r="D994" s="68"/>
      <c r="H994" s="32"/>
      <c r="I994" s="43"/>
      <c r="J994" s="52"/>
    </row>
  </sheetData>
  <mergeCells count="20">
    <mergeCell ref="A1:J1"/>
    <mergeCell ref="C189:G189"/>
    <mergeCell ref="A200:D200"/>
    <mergeCell ref="A207:D207"/>
    <mergeCell ref="E201:H201"/>
    <mergeCell ref="E202:H202"/>
    <mergeCell ref="E203:H203"/>
    <mergeCell ref="E204:H204"/>
    <mergeCell ref="E205:H205"/>
    <mergeCell ref="E207:H207"/>
    <mergeCell ref="A209:H209"/>
    <mergeCell ref="E191:H191"/>
    <mergeCell ref="E192:H192"/>
    <mergeCell ref="E193:H193"/>
    <mergeCell ref="E194:H194"/>
    <mergeCell ref="E196:H196"/>
    <mergeCell ref="E197:H197"/>
    <mergeCell ref="E198:H198"/>
    <mergeCell ref="E199:H199"/>
    <mergeCell ref="E200:H200"/>
  </mergeCells>
  <pageMargins left="0.25" right="0.25" top="0.75" bottom="0.75" header="0.3" footer="0.3"/>
  <pageSetup firstPageNumber="47" orientation="landscape" useFirstPageNumber="1" r:id="rId1"/>
  <headerFooter>
    <oddHeader>&amp;C&amp;"Arial,Bold"Miles Community College 
2016 Building Survey Estimate</oddHeader>
    <oddFooter xml:space="preserve">&amp;CPage &amp;P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9"/>
  <sheetViews>
    <sheetView workbookViewId="0">
      <pane ySplit="2" topLeftCell="A3" activePane="bottomLeft" state="frozen"/>
      <selection pane="bottomLeft" activeCell="C44" sqref="C44"/>
    </sheetView>
  </sheetViews>
  <sheetFormatPr defaultColWidth="8.875" defaultRowHeight="14.25" x14ac:dyDescent="0.2"/>
  <cols>
    <col min="1" max="1" width="17.5" customWidth="1"/>
    <col min="2" max="2" width="13.375" customWidth="1"/>
    <col min="3" max="3" width="25.125" customWidth="1"/>
    <col min="4" max="4" width="8" customWidth="1"/>
    <col min="8" max="8" width="13.125" customWidth="1"/>
    <col min="9" max="9" width="15.625" customWidth="1"/>
  </cols>
  <sheetData>
    <row r="1" spans="1:9" s="5" customFormat="1" ht="28.5" customHeight="1" x14ac:dyDescent="0.3">
      <c r="A1" s="110" t="s">
        <v>217</v>
      </c>
      <c r="B1" s="111"/>
      <c r="C1" s="112"/>
      <c r="D1" s="113"/>
      <c r="E1" s="110"/>
      <c r="F1" s="107"/>
      <c r="G1" s="107"/>
      <c r="H1" s="108"/>
      <c r="I1" s="109"/>
    </row>
    <row r="2" spans="1:9" ht="15" x14ac:dyDescent="0.25">
      <c r="A2" s="54" t="s">
        <v>0</v>
      </c>
      <c r="B2" s="55" t="s">
        <v>7</v>
      </c>
      <c r="C2" s="56" t="s">
        <v>1</v>
      </c>
      <c r="D2" s="64" t="s">
        <v>195</v>
      </c>
      <c r="E2" s="54" t="s">
        <v>2</v>
      </c>
      <c r="F2" s="54" t="s">
        <v>3</v>
      </c>
      <c r="G2" s="54" t="s">
        <v>4</v>
      </c>
      <c r="H2" s="57" t="s">
        <v>5</v>
      </c>
      <c r="I2" s="59" t="s">
        <v>198</v>
      </c>
    </row>
    <row r="3" spans="1:9" x14ac:dyDescent="0.2">
      <c r="A3" s="7" t="s">
        <v>40</v>
      </c>
      <c r="B3" s="8">
        <v>13</v>
      </c>
      <c r="C3" s="9" t="s">
        <v>41</v>
      </c>
      <c r="D3" s="61">
        <v>1</v>
      </c>
      <c r="E3" s="7">
        <v>100</v>
      </c>
      <c r="F3" s="7" t="s">
        <v>17</v>
      </c>
      <c r="G3" s="7">
        <v>10</v>
      </c>
      <c r="H3" s="26">
        <f t="shared" ref="H3:H8" si="0">PRODUCT(E3:G3)</f>
        <v>1000</v>
      </c>
      <c r="I3" s="46"/>
    </row>
    <row r="4" spans="1:9" x14ac:dyDescent="0.2">
      <c r="A4" s="7" t="s">
        <v>40</v>
      </c>
      <c r="B4" s="8">
        <v>14</v>
      </c>
      <c r="C4" s="9" t="s">
        <v>42</v>
      </c>
      <c r="D4" s="61">
        <v>1</v>
      </c>
      <c r="E4" s="7">
        <v>452</v>
      </c>
      <c r="F4" s="7" t="s">
        <v>30</v>
      </c>
      <c r="G4" s="7">
        <v>6</v>
      </c>
      <c r="H4" s="26">
        <f t="shared" si="0"/>
        <v>2712</v>
      </c>
      <c r="I4" s="46"/>
    </row>
    <row r="5" spans="1:9" x14ac:dyDescent="0.2">
      <c r="A5" s="7" t="s">
        <v>40</v>
      </c>
      <c r="B5" s="8">
        <v>14</v>
      </c>
      <c r="C5" s="9" t="s">
        <v>43</v>
      </c>
      <c r="D5" s="61">
        <v>1</v>
      </c>
      <c r="E5" s="7">
        <v>190</v>
      </c>
      <c r="F5" s="7" t="s">
        <v>44</v>
      </c>
      <c r="G5" s="7">
        <v>32</v>
      </c>
      <c r="H5" s="26">
        <f t="shared" si="0"/>
        <v>6080</v>
      </c>
      <c r="I5" s="46"/>
    </row>
    <row r="6" spans="1:9" x14ac:dyDescent="0.2">
      <c r="A6" s="7" t="s">
        <v>40</v>
      </c>
      <c r="B6" s="8">
        <v>15</v>
      </c>
      <c r="C6" s="9" t="s">
        <v>45</v>
      </c>
      <c r="D6" s="61">
        <v>1</v>
      </c>
      <c r="E6" s="7">
        <v>1</v>
      </c>
      <c r="F6" s="7" t="s">
        <v>33</v>
      </c>
      <c r="G6" s="7">
        <v>7500</v>
      </c>
      <c r="H6" s="26">
        <f t="shared" si="0"/>
        <v>7500</v>
      </c>
      <c r="I6" s="46"/>
    </row>
    <row r="7" spans="1:9" x14ac:dyDescent="0.2">
      <c r="A7" s="7" t="s">
        <v>40</v>
      </c>
      <c r="B7" s="8">
        <v>15</v>
      </c>
      <c r="C7" s="9" t="s">
        <v>46</v>
      </c>
      <c r="D7" s="61">
        <v>1</v>
      </c>
      <c r="E7" s="7">
        <v>2</v>
      </c>
      <c r="F7" s="7" t="s">
        <v>13</v>
      </c>
      <c r="G7" s="7">
        <v>250</v>
      </c>
      <c r="H7" s="26">
        <f t="shared" si="0"/>
        <v>500</v>
      </c>
      <c r="I7" s="46"/>
    </row>
    <row r="8" spans="1:9" x14ac:dyDescent="0.2">
      <c r="A8" s="7" t="s">
        <v>40</v>
      </c>
      <c r="B8" s="8">
        <v>15</v>
      </c>
      <c r="C8" s="9" t="s">
        <v>47</v>
      </c>
      <c r="D8" s="61">
        <v>1</v>
      </c>
      <c r="E8" s="7">
        <v>3</v>
      </c>
      <c r="F8" s="7" t="s">
        <v>13</v>
      </c>
      <c r="G8" s="7">
        <v>1500</v>
      </c>
      <c r="H8" s="26">
        <f t="shared" si="0"/>
        <v>4500</v>
      </c>
      <c r="I8" s="46"/>
    </row>
    <row r="9" spans="1:9" x14ac:dyDescent="0.2">
      <c r="A9" s="7" t="s">
        <v>40</v>
      </c>
      <c r="B9" s="8">
        <v>15</v>
      </c>
      <c r="C9" s="10" t="s">
        <v>48</v>
      </c>
      <c r="D9" s="61">
        <v>1</v>
      </c>
      <c r="E9" s="11">
        <v>1</v>
      </c>
      <c r="F9" s="11" t="s">
        <v>13</v>
      </c>
      <c r="G9" s="11" t="s">
        <v>49</v>
      </c>
      <c r="H9" s="29" t="s">
        <v>49</v>
      </c>
      <c r="I9" s="46"/>
    </row>
    <row r="10" spans="1:9" ht="15" thickBot="1" x14ac:dyDescent="0.25">
      <c r="A10" s="16" t="s">
        <v>40</v>
      </c>
      <c r="B10" s="17">
        <v>16</v>
      </c>
      <c r="C10" s="18" t="s">
        <v>50</v>
      </c>
      <c r="D10" s="62">
        <v>1</v>
      </c>
      <c r="E10" s="16">
        <v>37332</v>
      </c>
      <c r="F10" s="16" t="s">
        <v>17</v>
      </c>
      <c r="G10" s="16">
        <v>4</v>
      </c>
      <c r="H10" s="27">
        <f>PRODUCT(E10:G10)</f>
        <v>149328</v>
      </c>
      <c r="I10" s="121">
        <f>SUM(H3:H10)</f>
        <v>171620</v>
      </c>
    </row>
    <row r="11" spans="1:9" x14ac:dyDescent="0.2">
      <c r="A11" s="13"/>
      <c r="B11" s="14"/>
      <c r="C11" s="15"/>
      <c r="D11" s="66"/>
      <c r="E11" s="13"/>
      <c r="F11" s="13"/>
      <c r="G11" s="13"/>
      <c r="H11" s="28"/>
      <c r="I11" s="48"/>
    </row>
    <row r="12" spans="1:9" x14ac:dyDescent="0.2">
      <c r="A12" s="7" t="s">
        <v>57</v>
      </c>
      <c r="B12" s="8">
        <v>27</v>
      </c>
      <c r="C12" s="9" t="s">
        <v>68</v>
      </c>
      <c r="D12" s="61">
        <v>1</v>
      </c>
      <c r="E12" s="7">
        <v>1</v>
      </c>
      <c r="F12" s="7" t="s">
        <v>33</v>
      </c>
      <c r="G12" s="7">
        <v>150</v>
      </c>
      <c r="H12" s="26">
        <v>8000</v>
      </c>
      <c r="I12" s="46"/>
    </row>
    <row r="13" spans="1:9" x14ac:dyDescent="0.2">
      <c r="A13" s="7" t="s">
        <v>57</v>
      </c>
      <c r="B13" s="8">
        <v>27</v>
      </c>
      <c r="C13" s="9" t="s">
        <v>199</v>
      </c>
      <c r="D13" s="61">
        <v>1</v>
      </c>
      <c r="E13" s="7">
        <v>830</v>
      </c>
      <c r="F13" s="7" t="s">
        <v>17</v>
      </c>
      <c r="G13" s="7">
        <v>11</v>
      </c>
      <c r="H13" s="26">
        <f>PRODUCT(E13:G13)</f>
        <v>9130</v>
      </c>
      <c r="I13" s="46"/>
    </row>
    <row r="14" spans="1:9" x14ac:dyDescent="0.2">
      <c r="A14" s="7" t="s">
        <v>57</v>
      </c>
      <c r="B14" s="8">
        <v>30</v>
      </c>
      <c r="C14" s="9" t="s">
        <v>71</v>
      </c>
      <c r="D14" s="61">
        <v>1</v>
      </c>
      <c r="E14" s="7">
        <v>1</v>
      </c>
      <c r="F14" s="7" t="s">
        <v>33</v>
      </c>
      <c r="G14" s="7">
        <v>30000</v>
      </c>
      <c r="H14" s="26">
        <f>PRODUCT(E14:G14)</f>
        <v>30000</v>
      </c>
      <c r="I14" s="46"/>
    </row>
    <row r="15" spans="1:9" ht="15" thickBot="1" x14ac:dyDescent="0.25">
      <c r="A15" s="16" t="s">
        <v>57</v>
      </c>
      <c r="B15" s="17">
        <v>30</v>
      </c>
      <c r="C15" s="19" t="s">
        <v>72</v>
      </c>
      <c r="D15" s="62">
        <v>1</v>
      </c>
      <c r="E15" s="20">
        <v>1</v>
      </c>
      <c r="F15" s="20" t="s">
        <v>13</v>
      </c>
      <c r="G15" s="20" t="s">
        <v>49</v>
      </c>
      <c r="H15" s="30" t="s">
        <v>49</v>
      </c>
      <c r="I15" s="121">
        <f>SUM(H12:H15)</f>
        <v>47130</v>
      </c>
    </row>
    <row r="16" spans="1:9" x14ac:dyDescent="0.2">
      <c r="A16" s="13"/>
      <c r="B16" s="14"/>
      <c r="C16" s="86"/>
      <c r="D16" s="66"/>
      <c r="E16" s="88"/>
      <c r="F16" s="88"/>
      <c r="G16" s="88"/>
      <c r="H16" s="89"/>
      <c r="I16" s="120"/>
    </row>
    <row r="17" spans="1:9" x14ac:dyDescent="0.2">
      <c r="A17" s="7" t="s">
        <v>73</v>
      </c>
      <c r="B17" s="8">
        <v>31</v>
      </c>
      <c r="C17" s="9" t="s">
        <v>74</v>
      </c>
      <c r="D17" s="61">
        <v>1</v>
      </c>
      <c r="E17" s="7">
        <v>1</v>
      </c>
      <c r="F17" s="7" t="s">
        <v>33</v>
      </c>
      <c r="G17" s="7">
        <v>4000</v>
      </c>
      <c r="H17" s="26">
        <f t="shared" ref="H17:H22" si="1">PRODUCT(E17:G17)</f>
        <v>4000</v>
      </c>
      <c r="I17" s="46"/>
    </row>
    <row r="18" spans="1:9" x14ac:dyDescent="0.2">
      <c r="A18" s="7" t="s">
        <v>73</v>
      </c>
      <c r="B18" s="8">
        <v>31</v>
      </c>
      <c r="C18" s="9" t="s">
        <v>47</v>
      </c>
      <c r="D18" s="61">
        <v>1</v>
      </c>
      <c r="E18" s="7">
        <v>2</v>
      </c>
      <c r="F18" s="7" t="s">
        <v>13</v>
      </c>
      <c r="G18" s="7">
        <v>1500</v>
      </c>
      <c r="H18" s="26">
        <f t="shared" si="1"/>
        <v>3000</v>
      </c>
      <c r="I18" s="46"/>
    </row>
    <row r="19" spans="1:9" ht="28.5" x14ac:dyDescent="0.2">
      <c r="A19" s="7" t="s">
        <v>73</v>
      </c>
      <c r="B19" s="8">
        <v>31</v>
      </c>
      <c r="C19" s="9" t="s">
        <v>75</v>
      </c>
      <c r="D19" s="61">
        <v>1</v>
      </c>
      <c r="E19" s="7">
        <v>1</v>
      </c>
      <c r="F19" s="7" t="s">
        <v>33</v>
      </c>
      <c r="G19" s="7">
        <v>125000</v>
      </c>
      <c r="H19" s="26">
        <f t="shared" si="1"/>
        <v>125000</v>
      </c>
      <c r="I19" s="46"/>
    </row>
    <row r="20" spans="1:9" x14ac:dyDescent="0.2">
      <c r="A20" s="7" t="s">
        <v>73</v>
      </c>
      <c r="B20" s="8">
        <v>31</v>
      </c>
      <c r="C20" s="9" t="s">
        <v>178</v>
      </c>
      <c r="D20" s="61">
        <v>1</v>
      </c>
      <c r="E20" s="7">
        <v>4</v>
      </c>
      <c r="F20" s="7" t="s">
        <v>13</v>
      </c>
      <c r="G20" s="7">
        <v>1800</v>
      </c>
      <c r="H20" s="26">
        <f t="shared" si="1"/>
        <v>7200</v>
      </c>
      <c r="I20" s="46"/>
    </row>
    <row r="21" spans="1:9" x14ac:dyDescent="0.2">
      <c r="A21" s="7" t="s">
        <v>73</v>
      </c>
      <c r="B21" s="8">
        <v>31</v>
      </c>
      <c r="C21" s="9" t="s">
        <v>76</v>
      </c>
      <c r="D21" s="61">
        <v>1</v>
      </c>
      <c r="E21" s="7">
        <v>22</v>
      </c>
      <c r="F21" s="7" t="s">
        <v>13</v>
      </c>
      <c r="G21" s="7">
        <v>30</v>
      </c>
      <c r="H21" s="26">
        <f t="shared" si="1"/>
        <v>660</v>
      </c>
      <c r="I21" s="46"/>
    </row>
    <row r="22" spans="1:9" x14ac:dyDescent="0.2">
      <c r="A22" s="7" t="s">
        <v>73</v>
      </c>
      <c r="B22" s="8">
        <v>34</v>
      </c>
      <c r="C22" s="9" t="s">
        <v>81</v>
      </c>
      <c r="D22" s="61">
        <v>1</v>
      </c>
      <c r="E22" s="7">
        <v>1</v>
      </c>
      <c r="F22" s="7" t="s">
        <v>33</v>
      </c>
      <c r="G22" s="7">
        <v>800</v>
      </c>
      <c r="H22" s="26">
        <f t="shared" si="1"/>
        <v>800</v>
      </c>
      <c r="I22" s="46"/>
    </row>
    <row r="23" spans="1:9" x14ac:dyDescent="0.2">
      <c r="A23" s="7" t="s">
        <v>73</v>
      </c>
      <c r="B23" s="8">
        <v>39</v>
      </c>
      <c r="C23" s="10" t="s">
        <v>92</v>
      </c>
      <c r="D23" s="61">
        <v>1</v>
      </c>
      <c r="E23" s="11" t="s">
        <v>93</v>
      </c>
      <c r="F23" s="11"/>
      <c r="G23" s="11" t="s">
        <v>49</v>
      </c>
      <c r="H23" s="29" t="s">
        <v>49</v>
      </c>
      <c r="I23" s="46"/>
    </row>
    <row r="24" spans="1:9" x14ac:dyDescent="0.2">
      <c r="A24" s="7" t="s">
        <v>73</v>
      </c>
      <c r="B24" s="8">
        <v>43</v>
      </c>
      <c r="C24" s="9" t="s">
        <v>97</v>
      </c>
      <c r="D24" s="61">
        <v>1</v>
      </c>
      <c r="E24" s="7">
        <v>1</v>
      </c>
      <c r="F24" s="7" t="s">
        <v>33</v>
      </c>
      <c r="G24" s="7">
        <v>8500</v>
      </c>
      <c r="H24" s="26">
        <f>PRODUCT(E24:G24)</f>
        <v>8500</v>
      </c>
      <c r="I24" s="46"/>
    </row>
    <row r="25" spans="1:9" x14ac:dyDescent="0.2">
      <c r="A25" s="7" t="s">
        <v>73</v>
      </c>
      <c r="B25" s="8">
        <v>43</v>
      </c>
      <c r="C25" s="9" t="s">
        <v>98</v>
      </c>
      <c r="D25" s="61">
        <v>1</v>
      </c>
      <c r="E25" s="7">
        <v>1</v>
      </c>
      <c r="F25" s="7" t="s">
        <v>33</v>
      </c>
      <c r="G25" s="7">
        <v>10000</v>
      </c>
      <c r="H25" s="26">
        <f>PRODUCT(E25:G25)</f>
        <v>10000</v>
      </c>
      <c r="I25" s="46"/>
    </row>
    <row r="26" spans="1:9" ht="15" thickBot="1" x14ac:dyDescent="0.25">
      <c r="A26" s="16" t="s">
        <v>73</v>
      </c>
      <c r="B26" s="17">
        <v>43</v>
      </c>
      <c r="C26" s="19" t="s">
        <v>99</v>
      </c>
      <c r="D26" s="62">
        <v>1</v>
      </c>
      <c r="E26" s="20" t="s">
        <v>93</v>
      </c>
      <c r="F26" s="20"/>
      <c r="G26" s="20" t="s">
        <v>49</v>
      </c>
      <c r="H26" s="30" t="s">
        <v>49</v>
      </c>
      <c r="I26" s="121">
        <f>SUM(H17:H26)</f>
        <v>159160</v>
      </c>
    </row>
    <row r="27" spans="1:9" x14ac:dyDescent="0.2">
      <c r="A27" s="13"/>
      <c r="B27" s="14"/>
      <c r="C27" s="86"/>
      <c r="D27" s="66"/>
      <c r="E27" s="88"/>
      <c r="F27" s="88"/>
      <c r="G27" s="88"/>
      <c r="H27" s="89"/>
      <c r="I27" s="48"/>
    </row>
    <row r="28" spans="1:9" ht="28.5" x14ac:dyDescent="0.2">
      <c r="A28" s="7" t="s">
        <v>103</v>
      </c>
      <c r="B28" s="8">
        <v>47</v>
      </c>
      <c r="C28" s="9" t="s">
        <v>115</v>
      </c>
      <c r="D28" s="61">
        <v>1</v>
      </c>
      <c r="E28" s="7">
        <v>1</v>
      </c>
      <c r="F28" s="7" t="s">
        <v>33</v>
      </c>
      <c r="G28" s="7">
        <v>2500</v>
      </c>
      <c r="H28" s="26">
        <f t="shared" ref="H28:H40" si="2">PRODUCT(E28:G28)</f>
        <v>2500</v>
      </c>
      <c r="I28" s="46"/>
    </row>
    <row r="29" spans="1:9" x14ac:dyDescent="0.2">
      <c r="A29" s="21" t="s">
        <v>103</v>
      </c>
      <c r="B29" s="85">
        <v>49</v>
      </c>
      <c r="C29" s="87" t="s">
        <v>109</v>
      </c>
      <c r="D29" s="63">
        <v>1</v>
      </c>
      <c r="E29" s="21">
        <v>185</v>
      </c>
      <c r="F29" s="21" t="s">
        <v>17</v>
      </c>
      <c r="G29" s="21">
        <v>75</v>
      </c>
      <c r="H29" s="90">
        <f t="shared" si="2"/>
        <v>13875</v>
      </c>
      <c r="I29" s="49"/>
    </row>
    <row r="30" spans="1:9" x14ac:dyDescent="0.2">
      <c r="A30" s="7" t="s">
        <v>103</v>
      </c>
      <c r="B30" s="8">
        <v>51</v>
      </c>
      <c r="C30" s="9" t="s">
        <v>111</v>
      </c>
      <c r="D30" s="61">
        <v>1</v>
      </c>
      <c r="E30" s="7">
        <v>10</v>
      </c>
      <c r="F30" s="7" t="s">
        <v>13</v>
      </c>
      <c r="G30" s="7">
        <v>200</v>
      </c>
      <c r="H30" s="26">
        <f t="shared" si="2"/>
        <v>2000</v>
      </c>
      <c r="I30" s="46"/>
    </row>
    <row r="31" spans="1:9" x14ac:dyDescent="0.2">
      <c r="A31" s="13" t="s">
        <v>103</v>
      </c>
      <c r="B31" s="14">
        <v>51</v>
      </c>
      <c r="C31" s="15" t="s">
        <v>112</v>
      </c>
      <c r="D31" s="66">
        <v>1</v>
      </c>
      <c r="E31" s="13">
        <v>3</v>
      </c>
      <c r="F31" s="13" t="s">
        <v>13</v>
      </c>
      <c r="G31" s="13">
        <v>8500</v>
      </c>
      <c r="H31" s="28">
        <f t="shared" si="2"/>
        <v>25500</v>
      </c>
      <c r="I31" s="48"/>
    </row>
    <row r="32" spans="1:9" x14ac:dyDescent="0.2">
      <c r="A32" s="7" t="s">
        <v>103</v>
      </c>
      <c r="B32" s="8">
        <v>52</v>
      </c>
      <c r="C32" s="9" t="s">
        <v>84</v>
      </c>
      <c r="D32" s="61">
        <v>1</v>
      </c>
      <c r="E32" s="7">
        <v>185</v>
      </c>
      <c r="F32" s="7" t="s">
        <v>17</v>
      </c>
      <c r="G32" s="7">
        <v>75</v>
      </c>
      <c r="H32" s="26">
        <f t="shared" si="2"/>
        <v>13875</v>
      </c>
      <c r="I32" s="46"/>
    </row>
    <row r="33" spans="1:9" x14ac:dyDescent="0.2">
      <c r="A33" s="7" t="s">
        <v>103</v>
      </c>
      <c r="B33" s="8">
        <v>52</v>
      </c>
      <c r="C33" s="9" t="s">
        <v>116</v>
      </c>
      <c r="D33" s="61">
        <v>1</v>
      </c>
      <c r="E33" s="7">
        <v>1968</v>
      </c>
      <c r="F33" s="7" t="s">
        <v>17</v>
      </c>
      <c r="G33" s="7">
        <v>4</v>
      </c>
      <c r="H33" s="26">
        <f t="shared" si="2"/>
        <v>7872</v>
      </c>
      <c r="I33" s="46"/>
    </row>
    <row r="34" spans="1:9" x14ac:dyDescent="0.2">
      <c r="A34" s="7" t="s">
        <v>103</v>
      </c>
      <c r="B34" s="8">
        <v>54</v>
      </c>
      <c r="C34" s="9" t="s">
        <v>121</v>
      </c>
      <c r="D34" s="61">
        <v>1</v>
      </c>
      <c r="E34" s="7">
        <v>160</v>
      </c>
      <c r="F34" s="7" t="s">
        <v>30</v>
      </c>
      <c r="G34" s="7">
        <v>5</v>
      </c>
      <c r="H34" s="26">
        <f t="shared" si="2"/>
        <v>800</v>
      </c>
      <c r="I34" s="46"/>
    </row>
    <row r="35" spans="1:9" x14ac:dyDescent="0.2">
      <c r="A35" s="7" t="s">
        <v>103</v>
      </c>
      <c r="B35" s="8">
        <v>56</v>
      </c>
      <c r="C35" s="9" t="s">
        <v>125</v>
      </c>
      <c r="D35" s="61">
        <v>1</v>
      </c>
      <c r="E35" s="7">
        <v>2</v>
      </c>
      <c r="F35" s="7" t="s">
        <v>13</v>
      </c>
      <c r="G35" s="7">
        <v>250</v>
      </c>
      <c r="H35" s="26">
        <f t="shared" si="2"/>
        <v>500</v>
      </c>
      <c r="I35" s="46"/>
    </row>
    <row r="36" spans="1:9" ht="28.5" x14ac:dyDescent="0.2">
      <c r="A36" s="7" t="s">
        <v>103</v>
      </c>
      <c r="B36" s="8">
        <v>56</v>
      </c>
      <c r="C36" s="9" t="s">
        <v>124</v>
      </c>
      <c r="D36" s="61">
        <v>1</v>
      </c>
      <c r="E36" s="7">
        <v>1</v>
      </c>
      <c r="F36" s="7" t="s">
        <v>13</v>
      </c>
      <c r="G36" s="7">
        <v>1500</v>
      </c>
      <c r="H36" s="26">
        <f t="shared" si="2"/>
        <v>1500</v>
      </c>
      <c r="I36" s="46"/>
    </row>
    <row r="37" spans="1:9" x14ac:dyDescent="0.2">
      <c r="A37" s="7" t="s">
        <v>103</v>
      </c>
      <c r="B37" s="8">
        <v>56</v>
      </c>
      <c r="C37" s="9" t="s">
        <v>126</v>
      </c>
      <c r="D37" s="61">
        <v>1</v>
      </c>
      <c r="E37" s="7">
        <v>10</v>
      </c>
      <c r="F37" s="7" t="s">
        <v>13</v>
      </c>
      <c r="G37" s="7">
        <v>150</v>
      </c>
      <c r="H37" s="26">
        <f t="shared" si="2"/>
        <v>1500</v>
      </c>
      <c r="I37" s="46"/>
    </row>
    <row r="38" spans="1:9" x14ac:dyDescent="0.2">
      <c r="A38" s="7" t="s">
        <v>103</v>
      </c>
      <c r="B38" s="8">
        <v>56</v>
      </c>
      <c r="C38" s="9" t="s">
        <v>127</v>
      </c>
      <c r="D38" s="61">
        <v>1</v>
      </c>
      <c r="E38" s="7">
        <v>4</v>
      </c>
      <c r="F38" s="7" t="s">
        <v>13</v>
      </c>
      <c r="G38" s="7">
        <v>1500</v>
      </c>
      <c r="H38" s="26">
        <f t="shared" si="2"/>
        <v>6000</v>
      </c>
      <c r="I38" s="46"/>
    </row>
    <row r="39" spans="1:9" x14ac:dyDescent="0.2">
      <c r="A39" s="7" t="s">
        <v>103</v>
      </c>
      <c r="B39" s="8">
        <v>57</v>
      </c>
      <c r="C39" s="9" t="s">
        <v>128</v>
      </c>
      <c r="D39" s="61">
        <v>1</v>
      </c>
      <c r="E39" s="7">
        <v>6</v>
      </c>
      <c r="F39" s="7" t="s">
        <v>13</v>
      </c>
      <c r="G39" s="7">
        <v>500</v>
      </c>
      <c r="H39" s="26">
        <f t="shared" si="2"/>
        <v>3000</v>
      </c>
      <c r="I39" s="46"/>
    </row>
    <row r="40" spans="1:9" ht="15" thickBot="1" x14ac:dyDescent="0.25">
      <c r="A40" s="16" t="s">
        <v>103</v>
      </c>
      <c r="B40" s="17">
        <v>59</v>
      </c>
      <c r="C40" s="18" t="s">
        <v>133</v>
      </c>
      <c r="D40" s="62">
        <v>1</v>
      </c>
      <c r="E40" s="16">
        <v>2</v>
      </c>
      <c r="F40" s="16" t="s">
        <v>13</v>
      </c>
      <c r="G40" s="16">
        <v>3500</v>
      </c>
      <c r="H40" s="27">
        <f t="shared" si="2"/>
        <v>7000</v>
      </c>
      <c r="I40" s="121">
        <f>SUM(H28:H40)</f>
        <v>85922</v>
      </c>
    </row>
    <row r="41" spans="1:9" x14ac:dyDescent="0.2">
      <c r="A41" s="13"/>
      <c r="B41" s="14"/>
      <c r="C41" s="15"/>
      <c r="D41" s="66"/>
      <c r="E41" s="13"/>
      <c r="F41" s="13"/>
      <c r="G41" s="13"/>
      <c r="H41" s="28"/>
      <c r="I41" s="120"/>
    </row>
    <row r="42" spans="1:9" x14ac:dyDescent="0.2">
      <c r="A42" s="7" t="s">
        <v>134</v>
      </c>
      <c r="B42" s="8">
        <v>60</v>
      </c>
      <c r="C42" s="9" t="s">
        <v>135</v>
      </c>
      <c r="D42" s="61">
        <v>1</v>
      </c>
      <c r="E42" s="7">
        <v>1</v>
      </c>
      <c r="F42" s="7" t="s">
        <v>33</v>
      </c>
      <c r="G42" s="7">
        <v>1500</v>
      </c>
      <c r="H42" s="26">
        <f>PRODUCT(E42:G42)</f>
        <v>1500</v>
      </c>
      <c r="I42" s="46"/>
    </row>
    <row r="43" spans="1:9" ht="15" thickBot="1" x14ac:dyDescent="0.25">
      <c r="A43" s="16" t="s">
        <v>134</v>
      </c>
      <c r="B43" s="17">
        <v>65</v>
      </c>
      <c r="C43" s="18" t="s">
        <v>142</v>
      </c>
      <c r="D43" s="62">
        <v>1</v>
      </c>
      <c r="E43" s="16">
        <v>22000</v>
      </c>
      <c r="F43" s="16" t="s">
        <v>17</v>
      </c>
      <c r="G43" s="16">
        <v>8.5</v>
      </c>
      <c r="H43" s="27">
        <f>PRODUCT(E43:G43)</f>
        <v>187000</v>
      </c>
      <c r="I43" s="121">
        <f>SUM(H42:H43)</f>
        <v>188500</v>
      </c>
    </row>
    <row r="44" spans="1:9" x14ac:dyDescent="0.2">
      <c r="A44" s="13"/>
      <c r="B44" s="14"/>
      <c r="C44" s="15"/>
      <c r="D44" s="66"/>
      <c r="E44" s="13"/>
      <c r="F44" s="13"/>
      <c r="G44" s="13"/>
      <c r="H44" s="28"/>
      <c r="I44" s="48"/>
    </row>
    <row r="45" spans="1:9" x14ac:dyDescent="0.2">
      <c r="A45" s="7" t="s">
        <v>146</v>
      </c>
      <c r="B45" s="8">
        <v>71</v>
      </c>
      <c r="C45" s="9" t="s">
        <v>147</v>
      </c>
      <c r="D45" s="61">
        <v>1</v>
      </c>
      <c r="E45" s="7">
        <v>1</v>
      </c>
      <c r="F45" s="7" t="s">
        <v>33</v>
      </c>
      <c r="G45" s="7">
        <v>1200</v>
      </c>
      <c r="H45" s="26">
        <f>PRODUCT(E45:G45)</f>
        <v>1200</v>
      </c>
      <c r="I45" s="46"/>
    </row>
    <row r="46" spans="1:9" ht="15" thickBot="1" x14ac:dyDescent="0.25">
      <c r="A46" s="16" t="s">
        <v>146</v>
      </c>
      <c r="B46" s="17">
        <v>73</v>
      </c>
      <c r="C46" s="18" t="s">
        <v>151</v>
      </c>
      <c r="D46" s="62">
        <v>1</v>
      </c>
      <c r="E46" s="16"/>
      <c r="F46" s="16"/>
      <c r="G46" s="16"/>
      <c r="H46" s="27">
        <f>PRODUCT(E46:G46)</f>
        <v>0</v>
      </c>
      <c r="I46" s="121">
        <f>SUM(H45:H46)</f>
        <v>1200</v>
      </c>
    </row>
    <row r="47" spans="1:9" x14ac:dyDescent="0.2">
      <c r="A47" s="13"/>
      <c r="B47" s="14"/>
      <c r="C47" s="15"/>
      <c r="D47" s="66"/>
      <c r="E47" s="13"/>
      <c r="F47" s="13"/>
      <c r="G47" s="13"/>
      <c r="H47" s="28"/>
      <c r="I47" s="48"/>
    </row>
    <row r="48" spans="1:9" x14ac:dyDescent="0.2">
      <c r="A48" s="7" t="s">
        <v>196</v>
      </c>
      <c r="B48" s="8">
        <v>84</v>
      </c>
      <c r="C48" s="9" t="s">
        <v>160</v>
      </c>
      <c r="D48" s="61">
        <v>1</v>
      </c>
      <c r="E48" s="7">
        <v>1</v>
      </c>
      <c r="F48" s="7" t="s">
        <v>33</v>
      </c>
      <c r="G48" s="7">
        <v>300</v>
      </c>
      <c r="H48" s="26">
        <f>PRODUCT(E48:G48)</f>
        <v>300</v>
      </c>
      <c r="I48" s="46"/>
    </row>
    <row r="49" spans="1:9" ht="29.25" thickBot="1" x14ac:dyDescent="0.25">
      <c r="A49" s="16" t="s">
        <v>196</v>
      </c>
      <c r="B49" s="17">
        <v>89</v>
      </c>
      <c r="C49" s="18" t="s">
        <v>164</v>
      </c>
      <c r="D49" s="62">
        <v>1</v>
      </c>
      <c r="E49" s="16">
        <v>3</v>
      </c>
      <c r="F49" s="16" t="s">
        <v>13</v>
      </c>
      <c r="G49" s="16">
        <v>400</v>
      </c>
      <c r="H49" s="27">
        <f>PRODUCT(E49:G49)</f>
        <v>1200</v>
      </c>
      <c r="I49" s="121">
        <f>SUM(H48:H49)</f>
        <v>1500</v>
      </c>
    </row>
    <row r="50" spans="1:9" x14ac:dyDescent="0.2">
      <c r="A50" s="114"/>
      <c r="B50" s="115"/>
      <c r="C50" s="116"/>
      <c r="D50" s="117"/>
      <c r="E50" s="114"/>
      <c r="F50" s="114"/>
      <c r="G50" s="114"/>
      <c r="H50" s="118"/>
      <c r="I50" s="119"/>
    </row>
    <row r="51" spans="1:9" ht="28.5" x14ac:dyDescent="0.2">
      <c r="A51" s="13" t="s">
        <v>165</v>
      </c>
      <c r="B51" s="14">
        <v>92</v>
      </c>
      <c r="C51" s="15" t="s">
        <v>166</v>
      </c>
      <c r="D51" s="66">
        <v>1</v>
      </c>
      <c r="E51" s="13">
        <v>6</v>
      </c>
      <c r="F51" s="13" t="s">
        <v>13</v>
      </c>
      <c r="G51" s="13">
        <v>350</v>
      </c>
      <c r="H51" s="28">
        <f>PRODUCT(E51:G51)</f>
        <v>2100</v>
      </c>
      <c r="I51" s="48"/>
    </row>
    <row r="52" spans="1:9" ht="15" thickBot="1" x14ac:dyDescent="0.25">
      <c r="A52" s="16" t="s">
        <v>165</v>
      </c>
      <c r="B52" s="17">
        <v>94</v>
      </c>
      <c r="C52" s="18" t="s">
        <v>169</v>
      </c>
      <c r="D52" s="62">
        <v>1</v>
      </c>
      <c r="E52" s="16">
        <v>1</v>
      </c>
      <c r="F52" s="16" t="s">
        <v>33</v>
      </c>
      <c r="G52" s="16">
        <v>400</v>
      </c>
      <c r="H52" s="27">
        <f>PRODUCT(E52:G52)</f>
        <v>400</v>
      </c>
      <c r="I52" s="121">
        <f>SUM(H51:H52)</f>
        <v>2500</v>
      </c>
    </row>
    <row r="53" spans="1:9" x14ac:dyDescent="0.2">
      <c r="A53" s="13"/>
      <c r="B53" s="14"/>
      <c r="C53" s="15"/>
      <c r="D53" s="66"/>
      <c r="E53" s="13"/>
      <c r="F53" s="13"/>
      <c r="G53" s="13"/>
      <c r="H53" s="28"/>
      <c r="I53" s="48"/>
    </row>
    <row r="54" spans="1:9" x14ac:dyDescent="0.2">
      <c r="A54" s="7" t="s">
        <v>235</v>
      </c>
      <c r="B54" s="8">
        <v>96</v>
      </c>
      <c r="C54" s="9" t="s">
        <v>172</v>
      </c>
      <c r="D54" s="61">
        <v>1</v>
      </c>
      <c r="E54" s="7">
        <v>1300</v>
      </c>
      <c r="F54" s="7" t="s">
        <v>17</v>
      </c>
      <c r="G54" s="7">
        <v>8</v>
      </c>
      <c r="H54" s="26">
        <f>PRODUCT(E54:G54)</f>
        <v>10400</v>
      </c>
      <c r="I54" s="46"/>
    </row>
    <row r="55" spans="1:9" ht="28.5" x14ac:dyDescent="0.2">
      <c r="A55" s="7" t="s">
        <v>235</v>
      </c>
      <c r="B55" s="12">
        <v>96</v>
      </c>
      <c r="C55" s="10" t="s">
        <v>173</v>
      </c>
      <c r="D55" s="61">
        <v>1</v>
      </c>
      <c r="E55" s="11"/>
      <c r="F55" s="11"/>
      <c r="G55" s="11" t="s">
        <v>49</v>
      </c>
      <c r="H55" s="29" t="s">
        <v>49</v>
      </c>
      <c r="I55" s="46"/>
    </row>
    <row r="56" spans="1:9" x14ac:dyDescent="0.2">
      <c r="A56" s="7" t="s">
        <v>235</v>
      </c>
      <c r="B56" s="8">
        <v>100</v>
      </c>
      <c r="C56" s="9" t="s">
        <v>200</v>
      </c>
      <c r="D56" s="61">
        <v>1</v>
      </c>
      <c r="E56" s="7">
        <v>7240</v>
      </c>
      <c r="F56" s="7" t="s">
        <v>17</v>
      </c>
      <c r="G56" s="7">
        <v>3.25</v>
      </c>
      <c r="H56" s="26">
        <f t="shared" ref="H56" si="3">PRODUCT(E56:G56)</f>
        <v>23530</v>
      </c>
      <c r="I56" s="46"/>
    </row>
    <row r="57" spans="1:9" x14ac:dyDescent="0.2">
      <c r="A57" s="7" t="s">
        <v>235</v>
      </c>
      <c r="B57" s="12">
        <v>107</v>
      </c>
      <c r="C57" s="10" t="s">
        <v>179</v>
      </c>
      <c r="D57" s="61">
        <v>1</v>
      </c>
      <c r="E57" s="11"/>
      <c r="F57" s="11"/>
      <c r="G57" s="11" t="s">
        <v>49</v>
      </c>
      <c r="H57" s="29" t="s">
        <v>49</v>
      </c>
      <c r="I57" s="46"/>
    </row>
    <row r="58" spans="1:9" x14ac:dyDescent="0.2">
      <c r="A58" s="7" t="s">
        <v>235</v>
      </c>
      <c r="B58" s="8">
        <v>108</v>
      </c>
      <c r="C58" s="9" t="s">
        <v>181</v>
      </c>
      <c r="D58" s="61">
        <v>1</v>
      </c>
      <c r="E58" s="7">
        <v>1</v>
      </c>
      <c r="F58" s="7" t="s">
        <v>33</v>
      </c>
      <c r="G58" s="7">
        <v>2500</v>
      </c>
      <c r="H58" s="26">
        <f>PRODUCT(E58:G58)</f>
        <v>2500</v>
      </c>
      <c r="I58" s="46"/>
    </row>
    <row r="59" spans="1:9" ht="15" x14ac:dyDescent="0.2">
      <c r="A59" s="122" t="s">
        <v>220</v>
      </c>
      <c r="B59" s="123"/>
      <c r="C59" s="124"/>
      <c r="D59" s="125"/>
      <c r="E59" s="126"/>
      <c r="F59" s="126"/>
      <c r="G59" s="126"/>
      <c r="H59" s="127"/>
      <c r="I59" s="128">
        <f>SUM(I10:I58)</f>
        <v>657532</v>
      </c>
    </row>
    <row r="60" spans="1:9" ht="15" x14ac:dyDescent="0.2">
      <c r="A60" s="131"/>
      <c r="B60" s="132"/>
      <c r="C60" s="133"/>
      <c r="D60" s="134"/>
      <c r="E60" s="135"/>
      <c r="F60" s="135"/>
      <c r="G60" s="135"/>
      <c r="H60" s="136"/>
      <c r="I60" s="137"/>
    </row>
    <row r="61" spans="1:9" ht="15" x14ac:dyDescent="0.2">
      <c r="A61" s="131"/>
      <c r="B61" s="132"/>
      <c r="C61" s="133"/>
      <c r="D61" s="134"/>
      <c r="E61" s="135" t="s">
        <v>222</v>
      </c>
      <c r="F61" s="135"/>
      <c r="G61" s="135"/>
      <c r="H61" s="136">
        <f>SUM(I59)</f>
        <v>657532</v>
      </c>
      <c r="I61" s="137"/>
    </row>
    <row r="62" spans="1:9" s="101" customFormat="1" ht="28.5" x14ac:dyDescent="0.2">
      <c r="A62" s="93" t="s">
        <v>202</v>
      </c>
      <c r="B62" s="82" t="s">
        <v>203</v>
      </c>
      <c r="C62" s="93"/>
      <c r="D62" s="72"/>
      <c r="E62" s="176">
        <f t="shared" ref="E62:E63" si="4">PRODUCT(B62,D62)</f>
        <v>0</v>
      </c>
      <c r="F62" s="176"/>
      <c r="G62" s="176"/>
      <c r="H62" s="176"/>
      <c r="I62" s="52"/>
    </row>
    <row r="63" spans="1:9" s="101" customFormat="1" ht="28.5" x14ac:dyDescent="0.2">
      <c r="A63" s="93" t="s">
        <v>204</v>
      </c>
      <c r="B63" s="82" t="s">
        <v>203</v>
      </c>
      <c r="C63" s="93"/>
      <c r="D63" s="72"/>
      <c r="E63" s="176">
        <f t="shared" si="4"/>
        <v>0</v>
      </c>
      <c r="F63" s="176"/>
      <c r="G63" s="176"/>
      <c r="H63" s="176"/>
      <c r="I63" s="52"/>
    </row>
    <row r="64" spans="1:9" s="101" customFormat="1" x14ac:dyDescent="0.2">
      <c r="A64" s="93"/>
      <c r="B64" s="82"/>
      <c r="C64" s="93"/>
      <c r="D64" s="72"/>
      <c r="E64" s="176"/>
      <c r="F64" s="176"/>
      <c r="G64" s="176"/>
      <c r="H64" s="176"/>
      <c r="I64" s="52"/>
    </row>
    <row r="65" spans="1:9" s="101" customFormat="1" x14ac:dyDescent="0.2">
      <c r="A65" s="94" t="s">
        <v>205</v>
      </c>
      <c r="B65" s="82"/>
      <c r="C65" s="93"/>
      <c r="D65" s="72"/>
      <c r="E65" s="176">
        <f>SUM(I59)</f>
        <v>657532</v>
      </c>
      <c r="F65" s="176"/>
      <c r="G65" s="176"/>
      <c r="H65" s="176"/>
      <c r="I65" s="52"/>
    </row>
    <row r="66" spans="1:9" s="101" customFormat="1" x14ac:dyDescent="0.2">
      <c r="A66" s="94"/>
      <c r="B66" s="82"/>
      <c r="C66" s="93"/>
      <c r="D66" s="72"/>
      <c r="E66" s="82"/>
      <c r="F66" s="1"/>
      <c r="G66" s="1"/>
      <c r="H66" s="32"/>
      <c r="I66" s="52"/>
    </row>
    <row r="67" spans="1:9" s="101" customFormat="1" x14ac:dyDescent="0.2">
      <c r="A67" s="93" t="s">
        <v>206</v>
      </c>
      <c r="B67" s="82"/>
      <c r="C67" s="93"/>
      <c r="D67" s="73">
        <v>0.1</v>
      </c>
      <c r="E67" s="176">
        <f>SUM(I59*0.1)</f>
        <v>65753.2</v>
      </c>
      <c r="F67" s="176"/>
      <c r="G67" s="176"/>
      <c r="H67" s="176"/>
      <c r="I67" s="52"/>
    </row>
    <row r="68" spans="1:9" s="101" customFormat="1" ht="28.5" x14ac:dyDescent="0.2">
      <c r="A68" s="93" t="s">
        <v>207</v>
      </c>
      <c r="B68" s="82"/>
      <c r="C68" s="93"/>
      <c r="D68" s="73">
        <v>0.06</v>
      </c>
      <c r="E68" s="176">
        <f>SUM(I59*D68)</f>
        <v>39451.919999999998</v>
      </c>
      <c r="F68" s="176"/>
      <c r="G68" s="176"/>
      <c r="H68" s="176"/>
      <c r="I68" s="52"/>
    </row>
    <row r="69" spans="1:9" s="101" customFormat="1" x14ac:dyDescent="0.2">
      <c r="A69" s="93" t="s">
        <v>208</v>
      </c>
      <c r="B69" s="82"/>
      <c r="C69" s="93"/>
      <c r="D69" s="73">
        <v>0.02</v>
      </c>
      <c r="E69" s="176">
        <f>SUM(I59*D69)</f>
        <v>13150.64</v>
      </c>
      <c r="F69" s="176"/>
      <c r="G69" s="176"/>
      <c r="H69" s="176"/>
      <c r="I69" s="52"/>
    </row>
    <row r="70" spans="1:9" s="101" customFormat="1" ht="28.5" x14ac:dyDescent="0.2">
      <c r="A70" s="93" t="s">
        <v>209</v>
      </c>
      <c r="B70" s="82"/>
      <c r="C70" s="93"/>
      <c r="D70" s="73">
        <v>0.1</v>
      </c>
      <c r="E70" s="176">
        <f>SUM(I59*D70)</f>
        <v>65753.2</v>
      </c>
      <c r="F70" s="176"/>
      <c r="G70" s="176"/>
      <c r="H70" s="176"/>
      <c r="I70" s="52"/>
    </row>
    <row r="71" spans="1:9" s="101" customFormat="1" x14ac:dyDescent="0.2">
      <c r="A71" s="176" t="s">
        <v>210</v>
      </c>
      <c r="B71" s="176"/>
      <c r="C71" s="176"/>
      <c r="D71" s="176"/>
      <c r="E71" s="176">
        <f>SUM(E65:H70)</f>
        <v>841640.95999999996</v>
      </c>
      <c r="F71" s="176"/>
      <c r="G71" s="176"/>
      <c r="H71" s="176"/>
      <c r="I71" s="81"/>
    </row>
    <row r="72" spans="1:9" s="101" customFormat="1" ht="15" x14ac:dyDescent="0.25">
      <c r="A72" s="95"/>
      <c r="B72" s="74"/>
      <c r="C72" s="95"/>
      <c r="D72" s="74"/>
      <c r="E72" s="176">
        <f>SUM(I65*D72)</f>
        <v>0</v>
      </c>
      <c r="F72" s="176"/>
      <c r="G72" s="176"/>
      <c r="H72" s="176"/>
      <c r="I72" s="52"/>
    </row>
    <row r="73" spans="1:9" s="101" customFormat="1" ht="42.75" x14ac:dyDescent="0.2">
      <c r="A73" s="93" t="s">
        <v>211</v>
      </c>
      <c r="B73" s="82"/>
      <c r="C73" s="93"/>
      <c r="D73" s="75">
        <v>0.05</v>
      </c>
      <c r="E73" s="176">
        <f>SUM(E71*D73)</f>
        <v>42082.048000000003</v>
      </c>
      <c r="F73" s="176"/>
      <c r="G73" s="176"/>
      <c r="H73" s="176"/>
      <c r="I73" s="52"/>
    </row>
    <row r="74" spans="1:9" s="101" customFormat="1" x14ac:dyDescent="0.2">
      <c r="A74" s="93"/>
      <c r="B74" s="82"/>
      <c r="C74" s="93"/>
      <c r="D74" s="75"/>
      <c r="E74" s="176">
        <f t="shared" ref="E74" si="5">SUM(E72*D74)</f>
        <v>0</v>
      </c>
      <c r="F74" s="176"/>
      <c r="G74" s="176"/>
      <c r="H74" s="176"/>
      <c r="I74" s="52"/>
    </row>
    <row r="75" spans="1:9" s="101" customFormat="1" x14ac:dyDescent="0.2">
      <c r="A75" s="93" t="s">
        <v>215</v>
      </c>
      <c r="B75" s="82"/>
      <c r="C75" s="93"/>
      <c r="D75" s="75">
        <v>0.1</v>
      </c>
      <c r="E75" s="176">
        <f>SUM(E71*D75)</f>
        <v>84164.096000000005</v>
      </c>
      <c r="F75" s="176"/>
      <c r="G75" s="176"/>
      <c r="H75" s="176"/>
      <c r="I75" s="52"/>
    </row>
    <row r="76" spans="1:9" s="101" customFormat="1" x14ac:dyDescent="0.2">
      <c r="A76" s="93" t="s">
        <v>212</v>
      </c>
      <c r="B76" s="82"/>
      <c r="C76" s="93"/>
      <c r="D76" s="75">
        <v>1.4999999999999999E-2</v>
      </c>
      <c r="E76" s="176">
        <f>SUM(E71*D76)</f>
        <v>12624.614399999999</v>
      </c>
      <c r="F76" s="176"/>
      <c r="G76" s="176"/>
      <c r="H76" s="176"/>
      <c r="I76" s="52"/>
    </row>
    <row r="77" spans="1:9" s="101" customFormat="1" x14ac:dyDescent="0.2">
      <c r="A77" s="93"/>
      <c r="B77" s="82"/>
      <c r="C77" s="93"/>
      <c r="D77" s="72"/>
      <c r="E77" s="82"/>
      <c r="F77" s="1"/>
      <c r="G77" s="1"/>
      <c r="H77" s="32"/>
      <c r="I77" s="52"/>
    </row>
    <row r="78" spans="1:9" s="101" customFormat="1" ht="15" x14ac:dyDescent="0.25">
      <c r="A78" s="180" t="s">
        <v>221</v>
      </c>
      <c r="B78" s="181"/>
      <c r="C78" s="181"/>
      <c r="D78" s="182"/>
      <c r="E78" s="184">
        <f>SUM(E71:E77)</f>
        <v>980511.7183999999</v>
      </c>
      <c r="F78" s="185"/>
      <c r="G78" s="185"/>
      <c r="H78" s="186"/>
      <c r="I78" s="81"/>
    </row>
    <row r="79" spans="1:9" s="101" customFormat="1" x14ac:dyDescent="0.2">
      <c r="A79" s="96"/>
      <c r="B79" s="76"/>
      <c r="C79" s="97"/>
      <c r="D79" s="78"/>
      <c r="E79" s="106"/>
      <c r="F79" s="1"/>
      <c r="G79" s="1"/>
      <c r="H79" s="32"/>
      <c r="I79" s="52"/>
    </row>
  </sheetData>
  <sortState ref="A2:J247">
    <sortCondition ref="D1"/>
  </sortState>
  <mergeCells count="17">
    <mergeCell ref="E76:H76"/>
    <mergeCell ref="A78:D78"/>
    <mergeCell ref="E78:H78"/>
    <mergeCell ref="A71:D71"/>
    <mergeCell ref="E71:H71"/>
    <mergeCell ref="E72:H72"/>
    <mergeCell ref="E73:H73"/>
    <mergeCell ref="E74:H74"/>
    <mergeCell ref="E75:H75"/>
    <mergeCell ref="E68:H68"/>
    <mergeCell ref="E69:H69"/>
    <mergeCell ref="E70:H70"/>
    <mergeCell ref="E62:H62"/>
    <mergeCell ref="E63:H63"/>
    <mergeCell ref="E64:H64"/>
    <mergeCell ref="E65:H65"/>
    <mergeCell ref="E67:H67"/>
  </mergeCells>
  <pageMargins left="0.7" right="0.7" top="0.75" bottom="0.75" header="0.3" footer="0.3"/>
  <pageSetup scale="9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9"/>
  <sheetViews>
    <sheetView workbookViewId="0">
      <pane ySplit="2" topLeftCell="A3" activePane="bottomLeft" state="frozen"/>
      <selection pane="bottomLeft" activeCell="A86" sqref="A86"/>
    </sheetView>
  </sheetViews>
  <sheetFormatPr defaultColWidth="8.875" defaultRowHeight="14.25" x14ac:dyDescent="0.2"/>
  <cols>
    <col min="1" max="1" width="22.875" style="91" customWidth="1"/>
    <col min="2" max="2" width="13.125" style="101" bestFit="1" customWidth="1"/>
    <col min="3" max="3" width="28.625" style="91" customWidth="1"/>
    <col min="4" max="4" width="7" style="101" bestFit="1" customWidth="1"/>
    <col min="5" max="5" width="8.125" style="101" bestFit="1" customWidth="1"/>
    <col min="6" max="6" width="4.5" style="101" bestFit="1" customWidth="1"/>
    <col min="7" max="7" width="9.125" style="101" bestFit="1" customWidth="1"/>
    <col min="8" max="8" width="12.375" style="101" bestFit="1" customWidth="1"/>
    <col min="9" max="9" width="12" style="101" bestFit="1" customWidth="1"/>
    <col min="10" max="16384" width="8.875" style="101"/>
  </cols>
  <sheetData>
    <row r="1" spans="1:9" s="5" customFormat="1" ht="28.5" customHeight="1" x14ac:dyDescent="0.3">
      <c r="A1" s="110" t="s">
        <v>218</v>
      </c>
      <c r="B1" s="111"/>
      <c r="C1" s="112"/>
      <c r="D1" s="113"/>
      <c r="E1" s="110"/>
      <c r="F1" s="107"/>
      <c r="G1" s="107"/>
      <c r="H1" s="108"/>
      <c r="I1" s="109"/>
    </row>
    <row r="2" spans="1:9" ht="15" x14ac:dyDescent="0.25">
      <c r="A2" s="56" t="s">
        <v>0</v>
      </c>
      <c r="B2" s="55" t="s">
        <v>7</v>
      </c>
      <c r="C2" s="56" t="s">
        <v>1</v>
      </c>
      <c r="D2" s="99" t="s">
        <v>195</v>
      </c>
      <c r="E2" s="98" t="s">
        <v>2</v>
      </c>
      <c r="F2" s="98" t="s">
        <v>3</v>
      </c>
      <c r="G2" s="98" t="s">
        <v>4</v>
      </c>
      <c r="H2" s="57" t="s">
        <v>5</v>
      </c>
      <c r="I2" s="100" t="s">
        <v>198</v>
      </c>
    </row>
    <row r="3" spans="1:9" ht="28.5" x14ac:dyDescent="0.2">
      <c r="A3" s="9" t="s">
        <v>6</v>
      </c>
      <c r="B3" s="8">
        <v>2</v>
      </c>
      <c r="C3" s="35" t="s">
        <v>193</v>
      </c>
      <c r="D3" s="102">
        <v>2</v>
      </c>
      <c r="E3" s="7">
        <v>600</v>
      </c>
      <c r="F3" s="7" t="s">
        <v>30</v>
      </c>
      <c r="G3" s="7">
        <v>500</v>
      </c>
      <c r="H3" s="26">
        <f>PRODUCT(E3:G3)</f>
        <v>300000</v>
      </c>
      <c r="I3" s="103"/>
    </row>
    <row r="4" spans="1:9" ht="28.5" x14ac:dyDescent="0.2">
      <c r="A4" s="9" t="s">
        <v>6</v>
      </c>
      <c r="B4" s="8">
        <v>2</v>
      </c>
      <c r="C4" s="35" t="s">
        <v>194</v>
      </c>
      <c r="D4" s="102">
        <v>2</v>
      </c>
      <c r="E4" s="7"/>
      <c r="F4" s="7"/>
      <c r="G4" s="7"/>
      <c r="H4" s="26" t="s">
        <v>192</v>
      </c>
      <c r="I4" s="103"/>
    </row>
    <row r="5" spans="1:9" x14ac:dyDescent="0.2">
      <c r="A5" s="9" t="s">
        <v>6</v>
      </c>
      <c r="B5" s="8">
        <v>6</v>
      </c>
      <c r="C5" s="9" t="s">
        <v>16</v>
      </c>
      <c r="D5" s="12">
        <v>2</v>
      </c>
      <c r="E5" s="7">
        <v>7000</v>
      </c>
      <c r="F5" s="7" t="s">
        <v>9</v>
      </c>
      <c r="G5" s="7">
        <v>10</v>
      </c>
      <c r="H5" s="26">
        <f>PRODUCT(E5:G5)</f>
        <v>70000</v>
      </c>
      <c r="I5" s="46"/>
    </row>
    <row r="6" spans="1:9" ht="29.25" thickBot="1" x14ac:dyDescent="0.25">
      <c r="A6" s="18" t="s">
        <v>6</v>
      </c>
      <c r="B6" s="17">
        <v>6</v>
      </c>
      <c r="C6" s="18" t="s">
        <v>18</v>
      </c>
      <c r="D6" s="104">
        <v>2</v>
      </c>
      <c r="E6" s="16">
        <v>1500</v>
      </c>
      <c r="F6" s="16" t="s">
        <v>17</v>
      </c>
      <c r="G6" s="16">
        <v>12</v>
      </c>
      <c r="H6" s="27">
        <f>PRODUCT(E6:G6)</f>
        <v>18000</v>
      </c>
      <c r="I6" s="121">
        <f>SUM(H3:H6)</f>
        <v>388000</v>
      </c>
    </row>
    <row r="7" spans="1:9" x14ac:dyDescent="0.2">
      <c r="A7" s="15"/>
      <c r="B7" s="14"/>
      <c r="C7" s="15"/>
      <c r="D7" s="84"/>
      <c r="E7" s="13"/>
      <c r="F7" s="13"/>
      <c r="G7" s="13"/>
      <c r="H7" s="28"/>
      <c r="I7" s="48"/>
    </row>
    <row r="8" spans="1:9" x14ac:dyDescent="0.2">
      <c r="A8" s="9" t="s">
        <v>40</v>
      </c>
      <c r="B8" s="8">
        <v>17</v>
      </c>
      <c r="C8" s="9" t="s">
        <v>51</v>
      </c>
      <c r="D8" s="12">
        <v>2</v>
      </c>
      <c r="E8" s="7">
        <v>450</v>
      </c>
      <c r="F8" s="7" t="s">
        <v>17</v>
      </c>
      <c r="G8" s="7">
        <v>90</v>
      </c>
      <c r="H8" s="26">
        <f>PRODUCT(E8:G8)</f>
        <v>40500</v>
      </c>
      <c r="I8" s="46"/>
    </row>
    <row r="9" spans="1:9" x14ac:dyDescent="0.2">
      <c r="A9" s="9" t="s">
        <v>40</v>
      </c>
      <c r="B9" s="8">
        <v>18</v>
      </c>
      <c r="C9" s="9" t="s">
        <v>52</v>
      </c>
      <c r="D9" s="12">
        <v>2</v>
      </c>
      <c r="E9" s="7">
        <v>9500</v>
      </c>
      <c r="F9" s="7" t="s">
        <v>17</v>
      </c>
      <c r="G9" s="7">
        <v>10</v>
      </c>
      <c r="H9" s="26">
        <f>PRODUCT(E9:G9)</f>
        <v>95000</v>
      </c>
      <c r="I9" s="46"/>
    </row>
    <row r="10" spans="1:9" x14ac:dyDescent="0.2">
      <c r="A10" s="9" t="s">
        <v>40</v>
      </c>
      <c r="B10" s="8">
        <v>21</v>
      </c>
      <c r="C10" s="9" t="s">
        <v>55</v>
      </c>
      <c r="D10" s="12">
        <v>2</v>
      </c>
      <c r="E10" s="7">
        <v>1</v>
      </c>
      <c r="F10" s="7" t="s">
        <v>33</v>
      </c>
      <c r="G10" s="7">
        <v>1500</v>
      </c>
      <c r="H10" s="26">
        <f>PRODUCT(E10:G10)</f>
        <v>1500</v>
      </c>
      <c r="I10" s="46"/>
    </row>
    <row r="11" spans="1:9" x14ac:dyDescent="0.2">
      <c r="A11" s="9" t="s">
        <v>40</v>
      </c>
      <c r="B11" s="8">
        <v>21</v>
      </c>
      <c r="C11" s="9" t="s">
        <v>56</v>
      </c>
      <c r="D11" s="12">
        <v>2</v>
      </c>
      <c r="E11" s="7">
        <v>6</v>
      </c>
      <c r="F11" s="7" t="s">
        <v>13</v>
      </c>
      <c r="G11" s="7">
        <v>500</v>
      </c>
      <c r="H11" s="26">
        <f>PRODUCT(E11:G11)</f>
        <v>3000</v>
      </c>
      <c r="I11" s="46"/>
    </row>
    <row r="12" spans="1:9" ht="15" thickBot="1" x14ac:dyDescent="0.25">
      <c r="A12" s="18" t="s">
        <v>40</v>
      </c>
      <c r="B12" s="17">
        <v>21</v>
      </c>
      <c r="C12" s="18" t="s">
        <v>114</v>
      </c>
      <c r="D12" s="104">
        <v>2</v>
      </c>
      <c r="E12" s="16">
        <v>1</v>
      </c>
      <c r="F12" s="16" t="s">
        <v>33</v>
      </c>
      <c r="G12" s="16">
        <v>2500</v>
      </c>
      <c r="H12" s="27">
        <f>PRODUCT(E12:G12)</f>
        <v>2500</v>
      </c>
      <c r="I12" s="47">
        <f>SUM(H8:H12)</f>
        <v>142500</v>
      </c>
    </row>
    <row r="13" spans="1:9" x14ac:dyDescent="0.2">
      <c r="A13" s="15"/>
      <c r="B13" s="14"/>
      <c r="C13" s="15"/>
      <c r="D13" s="84"/>
      <c r="E13" s="13"/>
      <c r="F13" s="13"/>
      <c r="G13" s="13"/>
      <c r="H13" s="28"/>
      <c r="I13" s="120"/>
    </row>
    <row r="14" spans="1:9" x14ac:dyDescent="0.2">
      <c r="A14" s="9" t="s">
        <v>57</v>
      </c>
      <c r="B14" s="8">
        <v>22</v>
      </c>
      <c r="C14" s="9" t="s">
        <v>58</v>
      </c>
      <c r="D14" s="12">
        <v>2</v>
      </c>
      <c r="E14" s="7">
        <v>400</v>
      </c>
      <c r="F14" s="7" t="s">
        <v>17</v>
      </c>
      <c r="G14" s="7">
        <v>8</v>
      </c>
      <c r="H14" s="26">
        <f t="shared" ref="H14:H25" si="0">PRODUCT(E14:G14)</f>
        <v>3200</v>
      </c>
      <c r="I14" s="46"/>
    </row>
    <row r="15" spans="1:9" x14ac:dyDescent="0.2">
      <c r="A15" s="9" t="s">
        <v>57</v>
      </c>
      <c r="B15" s="8">
        <v>22</v>
      </c>
      <c r="C15" s="9" t="s">
        <v>59</v>
      </c>
      <c r="D15" s="12">
        <v>2</v>
      </c>
      <c r="E15" s="7">
        <v>800</v>
      </c>
      <c r="F15" s="7" t="s">
        <v>17</v>
      </c>
      <c r="G15" s="7">
        <v>8</v>
      </c>
      <c r="H15" s="26">
        <f t="shared" si="0"/>
        <v>6400</v>
      </c>
      <c r="I15" s="46"/>
    </row>
    <row r="16" spans="1:9" x14ac:dyDescent="0.2">
      <c r="A16" s="9" t="s">
        <v>57</v>
      </c>
      <c r="B16" s="8">
        <v>22</v>
      </c>
      <c r="C16" s="9" t="s">
        <v>60</v>
      </c>
      <c r="D16" s="12">
        <v>2</v>
      </c>
      <c r="E16" s="7">
        <v>100</v>
      </c>
      <c r="F16" s="7" t="s">
        <v>30</v>
      </c>
      <c r="G16" s="7">
        <v>40</v>
      </c>
      <c r="H16" s="26">
        <f t="shared" si="0"/>
        <v>4000</v>
      </c>
      <c r="I16" s="46"/>
    </row>
    <row r="17" spans="1:9" x14ac:dyDescent="0.2">
      <c r="A17" s="9" t="s">
        <v>57</v>
      </c>
      <c r="B17" s="8">
        <v>23</v>
      </c>
      <c r="C17" s="9" t="s">
        <v>61</v>
      </c>
      <c r="D17" s="12">
        <v>2</v>
      </c>
      <c r="E17" s="7">
        <v>40</v>
      </c>
      <c r="F17" s="7" t="s">
        <v>44</v>
      </c>
      <c r="G17" s="7">
        <v>35</v>
      </c>
      <c r="H17" s="26">
        <f t="shared" si="0"/>
        <v>1400</v>
      </c>
      <c r="I17" s="46"/>
    </row>
    <row r="18" spans="1:9" x14ac:dyDescent="0.2">
      <c r="A18" s="9" t="s">
        <v>57</v>
      </c>
      <c r="B18" s="8">
        <v>23</v>
      </c>
      <c r="C18" s="9" t="s">
        <v>62</v>
      </c>
      <c r="D18" s="12">
        <v>2</v>
      </c>
      <c r="E18" s="7">
        <v>4</v>
      </c>
      <c r="F18" s="7" t="s">
        <v>13</v>
      </c>
      <c r="G18" s="7">
        <v>2500</v>
      </c>
      <c r="H18" s="26">
        <f t="shared" si="0"/>
        <v>10000</v>
      </c>
      <c r="I18" s="46"/>
    </row>
    <row r="19" spans="1:9" x14ac:dyDescent="0.2">
      <c r="A19" s="9" t="s">
        <v>57</v>
      </c>
      <c r="B19" s="8">
        <v>24</v>
      </c>
      <c r="C19" s="9" t="s">
        <v>63</v>
      </c>
      <c r="D19" s="12">
        <v>2</v>
      </c>
      <c r="E19" s="7">
        <v>60</v>
      </c>
      <c r="F19" s="7" t="s">
        <v>17</v>
      </c>
      <c r="G19" s="7">
        <v>25</v>
      </c>
      <c r="H19" s="26">
        <f t="shared" si="0"/>
        <v>1500</v>
      </c>
      <c r="I19" s="46"/>
    </row>
    <row r="20" spans="1:9" x14ac:dyDescent="0.2">
      <c r="A20" s="9" t="s">
        <v>57</v>
      </c>
      <c r="B20" s="8">
        <v>24</v>
      </c>
      <c r="C20" s="9" t="s">
        <v>64</v>
      </c>
      <c r="D20" s="12">
        <v>2</v>
      </c>
      <c r="E20" s="7">
        <v>380</v>
      </c>
      <c r="F20" s="7" t="s">
        <v>17</v>
      </c>
      <c r="G20" s="7">
        <v>35</v>
      </c>
      <c r="H20" s="26">
        <f t="shared" si="0"/>
        <v>13300</v>
      </c>
      <c r="I20" s="46"/>
    </row>
    <row r="21" spans="1:9" x14ac:dyDescent="0.2">
      <c r="A21" s="9" t="s">
        <v>57</v>
      </c>
      <c r="B21" s="8">
        <v>25</v>
      </c>
      <c r="C21" s="9" t="s">
        <v>65</v>
      </c>
      <c r="D21" s="12">
        <v>2</v>
      </c>
      <c r="E21" s="7">
        <v>132</v>
      </c>
      <c r="F21" s="7" t="s">
        <v>17</v>
      </c>
      <c r="G21" s="7">
        <v>90</v>
      </c>
      <c r="H21" s="26">
        <f t="shared" si="0"/>
        <v>11880</v>
      </c>
      <c r="I21" s="46"/>
    </row>
    <row r="22" spans="1:9" x14ac:dyDescent="0.2">
      <c r="A22" s="9" t="s">
        <v>57</v>
      </c>
      <c r="B22" s="8">
        <v>25</v>
      </c>
      <c r="C22" s="9" t="s">
        <v>66</v>
      </c>
      <c r="D22" s="12">
        <v>2</v>
      </c>
      <c r="E22" s="7">
        <v>2</v>
      </c>
      <c r="F22" s="7" t="s">
        <v>13</v>
      </c>
      <c r="G22" s="7">
        <v>800</v>
      </c>
      <c r="H22" s="26">
        <f t="shared" si="0"/>
        <v>1600</v>
      </c>
      <c r="I22" s="46"/>
    </row>
    <row r="23" spans="1:9" x14ac:dyDescent="0.2">
      <c r="A23" s="9" t="s">
        <v>57</v>
      </c>
      <c r="B23" s="8">
        <v>26</v>
      </c>
      <c r="C23" s="9" t="s">
        <v>67</v>
      </c>
      <c r="D23" s="12">
        <v>2</v>
      </c>
      <c r="E23" s="7">
        <v>2</v>
      </c>
      <c r="F23" s="7" t="s">
        <v>13</v>
      </c>
      <c r="G23" s="7">
        <v>250</v>
      </c>
      <c r="H23" s="26">
        <f t="shared" si="0"/>
        <v>500</v>
      </c>
      <c r="I23" s="46"/>
    </row>
    <row r="24" spans="1:9" x14ac:dyDescent="0.2">
      <c r="A24" s="9" t="s">
        <v>57</v>
      </c>
      <c r="B24" s="8">
        <v>29</v>
      </c>
      <c r="C24" s="9" t="s">
        <v>69</v>
      </c>
      <c r="D24" s="12">
        <v>2</v>
      </c>
      <c r="E24" s="7">
        <v>1</v>
      </c>
      <c r="F24" s="7" t="s">
        <v>33</v>
      </c>
      <c r="G24" s="7">
        <v>2500</v>
      </c>
      <c r="H24" s="26">
        <f t="shared" si="0"/>
        <v>2500</v>
      </c>
      <c r="I24" s="46"/>
    </row>
    <row r="25" spans="1:9" ht="15" thickBot="1" x14ac:dyDescent="0.25">
      <c r="A25" s="18" t="s">
        <v>57</v>
      </c>
      <c r="B25" s="17">
        <v>29</v>
      </c>
      <c r="C25" s="18" t="s">
        <v>70</v>
      </c>
      <c r="D25" s="104">
        <v>2</v>
      </c>
      <c r="E25" s="16">
        <v>1</v>
      </c>
      <c r="F25" s="16" t="s">
        <v>33</v>
      </c>
      <c r="G25" s="16">
        <v>150</v>
      </c>
      <c r="H25" s="27">
        <f t="shared" si="0"/>
        <v>150</v>
      </c>
      <c r="I25" s="121">
        <f>SUM(H14:H25)</f>
        <v>56430</v>
      </c>
    </row>
    <row r="26" spans="1:9" x14ac:dyDescent="0.2">
      <c r="A26" s="15"/>
      <c r="B26" s="14"/>
      <c r="C26" s="15"/>
      <c r="D26" s="84"/>
      <c r="E26" s="13"/>
      <c r="F26" s="13"/>
      <c r="G26" s="13"/>
      <c r="H26" s="28"/>
      <c r="I26" s="48"/>
    </row>
    <row r="27" spans="1:9" x14ac:dyDescent="0.2">
      <c r="A27" s="9" t="s">
        <v>73</v>
      </c>
      <c r="B27" s="8">
        <v>32</v>
      </c>
      <c r="C27" s="9" t="s">
        <v>77</v>
      </c>
      <c r="D27" s="12">
        <v>2</v>
      </c>
      <c r="E27" s="7">
        <v>70</v>
      </c>
      <c r="F27" s="7" t="s">
        <v>17</v>
      </c>
      <c r="G27" s="7">
        <v>8</v>
      </c>
      <c r="H27" s="26">
        <f t="shared" ref="H27:H33" si="1">PRODUCT(E27:G27)</f>
        <v>560</v>
      </c>
      <c r="I27" s="46"/>
    </row>
    <row r="28" spans="1:9" x14ac:dyDescent="0.2">
      <c r="A28" s="9" t="s">
        <v>73</v>
      </c>
      <c r="B28" s="8">
        <v>33</v>
      </c>
      <c r="C28" s="9" t="s">
        <v>78</v>
      </c>
      <c r="D28" s="12">
        <v>2</v>
      </c>
      <c r="E28" s="7">
        <v>135</v>
      </c>
      <c r="F28" s="7" t="s">
        <v>44</v>
      </c>
      <c r="G28" s="7">
        <v>32</v>
      </c>
      <c r="H28" s="26">
        <f t="shared" si="1"/>
        <v>4320</v>
      </c>
      <c r="I28" s="46"/>
    </row>
    <row r="29" spans="1:9" x14ac:dyDescent="0.2">
      <c r="A29" s="87" t="s">
        <v>73</v>
      </c>
      <c r="B29" s="85">
        <v>34</v>
      </c>
      <c r="C29" s="87" t="s">
        <v>80</v>
      </c>
      <c r="D29" s="34">
        <v>2</v>
      </c>
      <c r="E29" s="21">
        <v>4600</v>
      </c>
      <c r="F29" s="21" t="s">
        <v>17</v>
      </c>
      <c r="G29" s="21">
        <v>3</v>
      </c>
      <c r="H29" s="90">
        <f t="shared" si="1"/>
        <v>13800</v>
      </c>
      <c r="I29" s="49"/>
    </row>
    <row r="30" spans="1:9" x14ac:dyDescent="0.2">
      <c r="A30" s="9" t="s">
        <v>73</v>
      </c>
      <c r="B30" s="8">
        <v>34</v>
      </c>
      <c r="C30" s="9" t="s">
        <v>82</v>
      </c>
      <c r="D30" s="12">
        <v>2</v>
      </c>
      <c r="E30" s="7">
        <v>4600</v>
      </c>
      <c r="F30" s="7" t="s">
        <v>17</v>
      </c>
      <c r="G30" s="7">
        <v>14</v>
      </c>
      <c r="H30" s="26">
        <f t="shared" si="1"/>
        <v>64400</v>
      </c>
      <c r="I30" s="46"/>
    </row>
    <row r="31" spans="1:9" x14ac:dyDescent="0.2">
      <c r="A31" s="9" t="s">
        <v>73</v>
      </c>
      <c r="B31" s="8">
        <v>34</v>
      </c>
      <c r="C31" s="9" t="s">
        <v>83</v>
      </c>
      <c r="D31" s="12">
        <v>2</v>
      </c>
      <c r="E31" s="7">
        <v>10800</v>
      </c>
      <c r="F31" s="7" t="s">
        <v>17</v>
      </c>
      <c r="G31" s="7">
        <v>8</v>
      </c>
      <c r="H31" s="26">
        <f t="shared" si="1"/>
        <v>86400</v>
      </c>
      <c r="I31" s="46"/>
    </row>
    <row r="32" spans="1:9" x14ac:dyDescent="0.2">
      <c r="A32" s="9" t="s">
        <v>73</v>
      </c>
      <c r="B32" s="8">
        <v>35</v>
      </c>
      <c r="C32" s="9" t="s">
        <v>84</v>
      </c>
      <c r="D32" s="12">
        <v>2</v>
      </c>
      <c r="E32" s="7">
        <v>192</v>
      </c>
      <c r="F32" s="7" t="s">
        <v>17</v>
      </c>
      <c r="G32" s="7">
        <v>75</v>
      </c>
      <c r="H32" s="26">
        <f t="shared" si="1"/>
        <v>14400</v>
      </c>
      <c r="I32" s="46"/>
    </row>
    <row r="33" spans="1:9" x14ac:dyDescent="0.2">
      <c r="A33" s="9" t="s">
        <v>73</v>
      </c>
      <c r="B33" s="8">
        <v>35</v>
      </c>
      <c r="C33" s="9" t="s">
        <v>85</v>
      </c>
      <c r="D33" s="12">
        <v>2</v>
      </c>
      <c r="E33" s="7">
        <v>24</v>
      </c>
      <c r="F33" s="7" t="s">
        <v>30</v>
      </c>
      <c r="G33" s="7">
        <v>200</v>
      </c>
      <c r="H33" s="26">
        <f t="shared" si="1"/>
        <v>4800</v>
      </c>
      <c r="I33" s="46"/>
    </row>
    <row r="34" spans="1:9" x14ac:dyDescent="0.2">
      <c r="A34" s="9" t="s">
        <v>73</v>
      </c>
      <c r="B34" s="8">
        <v>37</v>
      </c>
      <c r="C34" s="10" t="s">
        <v>89</v>
      </c>
      <c r="D34" s="12">
        <v>2</v>
      </c>
      <c r="E34" s="11">
        <v>1</v>
      </c>
      <c r="F34" s="11" t="s">
        <v>13</v>
      </c>
      <c r="G34" s="11" t="s">
        <v>49</v>
      </c>
      <c r="H34" s="29" t="s">
        <v>49</v>
      </c>
      <c r="I34" s="46"/>
    </row>
    <row r="35" spans="1:9" x14ac:dyDescent="0.2">
      <c r="A35" s="9" t="s">
        <v>73</v>
      </c>
      <c r="B35" s="8">
        <v>38</v>
      </c>
      <c r="C35" s="9" t="s">
        <v>90</v>
      </c>
      <c r="D35" s="12">
        <v>2</v>
      </c>
      <c r="E35" s="7">
        <v>1664</v>
      </c>
      <c r="F35" s="7" t="s">
        <v>17</v>
      </c>
      <c r="G35" s="7">
        <v>6</v>
      </c>
      <c r="H35" s="26">
        <f>PRODUCT(E35:G35)</f>
        <v>9984</v>
      </c>
      <c r="I35" s="46"/>
    </row>
    <row r="36" spans="1:9" x14ac:dyDescent="0.2">
      <c r="A36" s="9" t="s">
        <v>73</v>
      </c>
      <c r="B36" s="8">
        <v>38</v>
      </c>
      <c r="C36" s="9" t="s">
        <v>91</v>
      </c>
      <c r="D36" s="12">
        <v>2</v>
      </c>
      <c r="E36" s="7">
        <v>1</v>
      </c>
      <c r="F36" s="7" t="s">
        <v>33</v>
      </c>
      <c r="G36" s="7">
        <v>800</v>
      </c>
      <c r="H36" s="26">
        <f>PRODUCT(E36:G36)</f>
        <v>800</v>
      </c>
      <c r="I36" s="46"/>
    </row>
    <row r="37" spans="1:9" x14ac:dyDescent="0.2">
      <c r="A37" s="9" t="s">
        <v>73</v>
      </c>
      <c r="B37" s="8">
        <v>41</v>
      </c>
      <c r="C37" s="9" t="s">
        <v>95</v>
      </c>
      <c r="D37" s="12">
        <v>2</v>
      </c>
      <c r="E37" s="7">
        <v>17</v>
      </c>
      <c r="F37" s="7" t="s">
        <v>13</v>
      </c>
      <c r="G37" s="7">
        <v>500</v>
      </c>
      <c r="H37" s="26">
        <f>PRODUCT(E37:G37)</f>
        <v>8500</v>
      </c>
      <c r="I37" s="46"/>
    </row>
    <row r="38" spans="1:9" ht="15" thickBot="1" x14ac:dyDescent="0.25">
      <c r="A38" s="18" t="s">
        <v>73</v>
      </c>
      <c r="B38" s="17">
        <v>42</v>
      </c>
      <c r="C38" s="18" t="s">
        <v>96</v>
      </c>
      <c r="D38" s="104">
        <v>2</v>
      </c>
      <c r="E38" s="16">
        <v>1600</v>
      </c>
      <c r="F38" s="16" t="s">
        <v>17</v>
      </c>
      <c r="G38" s="16">
        <v>6</v>
      </c>
      <c r="H38" s="27">
        <f>PRODUCT(E38:G38)</f>
        <v>9600</v>
      </c>
      <c r="I38" s="121">
        <f>SUM(H27:H38)</f>
        <v>217564</v>
      </c>
    </row>
    <row r="39" spans="1:9" x14ac:dyDescent="0.2">
      <c r="A39" s="15"/>
      <c r="B39" s="14"/>
      <c r="C39" s="15"/>
      <c r="D39" s="84"/>
      <c r="E39" s="13"/>
      <c r="F39" s="13"/>
      <c r="G39" s="13"/>
      <c r="H39" s="28"/>
      <c r="I39" s="48"/>
    </row>
    <row r="40" spans="1:9" x14ac:dyDescent="0.2">
      <c r="A40" s="9" t="s">
        <v>103</v>
      </c>
      <c r="B40" s="8">
        <v>46</v>
      </c>
      <c r="C40" s="9" t="s">
        <v>104</v>
      </c>
      <c r="D40" s="12">
        <v>2</v>
      </c>
      <c r="E40" s="7">
        <v>144</v>
      </c>
      <c r="F40" s="7" t="s">
        <v>17</v>
      </c>
      <c r="G40" s="7">
        <v>8</v>
      </c>
      <c r="H40" s="26">
        <f t="shared" ref="H40:H47" si="2">PRODUCT(E40:G40)</f>
        <v>1152</v>
      </c>
      <c r="I40" s="46"/>
    </row>
    <row r="41" spans="1:9" x14ac:dyDescent="0.2">
      <c r="A41" s="9" t="s">
        <v>103</v>
      </c>
      <c r="B41" s="8">
        <v>46</v>
      </c>
      <c r="C41" s="9" t="s">
        <v>105</v>
      </c>
      <c r="D41" s="12">
        <v>2</v>
      </c>
      <c r="E41" s="7">
        <v>23</v>
      </c>
      <c r="F41" s="7" t="s">
        <v>13</v>
      </c>
      <c r="G41" s="7">
        <v>500</v>
      </c>
      <c r="H41" s="26">
        <f t="shared" si="2"/>
        <v>11500</v>
      </c>
      <c r="I41" s="46"/>
    </row>
    <row r="42" spans="1:9" x14ac:dyDescent="0.2">
      <c r="A42" s="9" t="s">
        <v>103</v>
      </c>
      <c r="B42" s="8">
        <v>46</v>
      </c>
      <c r="C42" s="9" t="s">
        <v>106</v>
      </c>
      <c r="D42" s="12">
        <v>2</v>
      </c>
      <c r="E42" s="7">
        <v>1</v>
      </c>
      <c r="F42" s="7" t="s">
        <v>33</v>
      </c>
      <c r="G42" s="7">
        <v>25000</v>
      </c>
      <c r="H42" s="26">
        <f t="shared" si="2"/>
        <v>25000</v>
      </c>
      <c r="I42" s="46"/>
    </row>
    <row r="43" spans="1:9" x14ac:dyDescent="0.2">
      <c r="A43" s="9" t="s">
        <v>103</v>
      </c>
      <c r="B43" s="8">
        <v>47</v>
      </c>
      <c r="C43" s="9" t="s">
        <v>107</v>
      </c>
      <c r="D43" s="12">
        <v>2</v>
      </c>
      <c r="E43" s="7">
        <v>1</v>
      </c>
      <c r="F43" s="7" t="s">
        <v>33</v>
      </c>
      <c r="G43" s="7">
        <v>2500</v>
      </c>
      <c r="H43" s="26">
        <f t="shared" si="2"/>
        <v>2500</v>
      </c>
      <c r="I43" s="46"/>
    </row>
    <row r="44" spans="1:9" x14ac:dyDescent="0.2">
      <c r="A44" s="9" t="s">
        <v>103</v>
      </c>
      <c r="B44" s="8">
        <v>52</v>
      </c>
      <c r="C44" s="9" t="s">
        <v>117</v>
      </c>
      <c r="D44" s="12">
        <v>2</v>
      </c>
      <c r="E44" s="7">
        <v>7800</v>
      </c>
      <c r="F44" s="7" t="s">
        <v>17</v>
      </c>
      <c r="G44" s="7">
        <v>14</v>
      </c>
      <c r="H44" s="26">
        <f t="shared" si="2"/>
        <v>109200</v>
      </c>
      <c r="I44" s="46"/>
    </row>
    <row r="45" spans="1:9" x14ac:dyDescent="0.2">
      <c r="A45" s="9" t="s">
        <v>103</v>
      </c>
      <c r="B45" s="8">
        <v>54</v>
      </c>
      <c r="C45" s="9" t="s">
        <v>122</v>
      </c>
      <c r="D45" s="12">
        <v>2</v>
      </c>
      <c r="E45" s="7">
        <v>7400</v>
      </c>
      <c r="F45" s="7" t="s">
        <v>17</v>
      </c>
      <c r="G45" s="7">
        <v>2</v>
      </c>
      <c r="H45" s="26">
        <f t="shared" si="2"/>
        <v>14800</v>
      </c>
      <c r="I45" s="46"/>
    </row>
    <row r="46" spans="1:9" x14ac:dyDescent="0.2">
      <c r="A46" s="9" t="s">
        <v>103</v>
      </c>
      <c r="B46" s="8">
        <v>58</v>
      </c>
      <c r="C46" s="9" t="s">
        <v>129</v>
      </c>
      <c r="D46" s="12">
        <v>2</v>
      </c>
      <c r="E46" s="7">
        <v>500</v>
      </c>
      <c r="F46" s="7" t="s">
        <v>17</v>
      </c>
      <c r="G46" s="7">
        <v>8</v>
      </c>
      <c r="H46" s="26">
        <f t="shared" si="2"/>
        <v>4000</v>
      </c>
      <c r="I46" s="46"/>
    </row>
    <row r="47" spans="1:9" ht="15" thickBot="1" x14ac:dyDescent="0.25">
      <c r="A47" s="18" t="s">
        <v>103</v>
      </c>
      <c r="B47" s="17">
        <v>58</v>
      </c>
      <c r="C47" s="18" t="s">
        <v>130</v>
      </c>
      <c r="D47" s="104">
        <v>2</v>
      </c>
      <c r="E47" s="16">
        <v>9700</v>
      </c>
      <c r="F47" s="16" t="s">
        <v>17</v>
      </c>
      <c r="G47" s="16">
        <v>2.5</v>
      </c>
      <c r="H47" s="27">
        <f t="shared" si="2"/>
        <v>24250</v>
      </c>
      <c r="I47" s="121">
        <f>SUM(H40:H47)</f>
        <v>192402</v>
      </c>
    </row>
    <row r="48" spans="1:9" x14ac:dyDescent="0.2">
      <c r="A48" s="15"/>
      <c r="B48" s="14"/>
      <c r="C48" s="15"/>
      <c r="D48" s="84"/>
      <c r="E48" s="13"/>
      <c r="F48" s="13"/>
      <c r="G48" s="13"/>
      <c r="H48" s="28"/>
      <c r="I48" s="48"/>
    </row>
    <row r="49" spans="1:9" x14ac:dyDescent="0.2">
      <c r="A49" s="9" t="s">
        <v>134</v>
      </c>
      <c r="B49" s="8">
        <v>60</v>
      </c>
      <c r="C49" s="9" t="s">
        <v>136</v>
      </c>
      <c r="D49" s="12">
        <v>2</v>
      </c>
      <c r="E49" s="7">
        <v>512</v>
      </c>
      <c r="F49" s="7" t="s">
        <v>17</v>
      </c>
      <c r="G49" s="7">
        <v>8</v>
      </c>
      <c r="H49" s="26">
        <f t="shared" ref="H49:H56" si="3">PRODUCT(E49:G49)</f>
        <v>4096</v>
      </c>
      <c r="I49" s="46"/>
    </row>
    <row r="50" spans="1:9" x14ac:dyDescent="0.2">
      <c r="A50" s="9" t="s">
        <v>134</v>
      </c>
      <c r="B50" s="8">
        <v>61</v>
      </c>
      <c r="C50" s="9" t="s">
        <v>137</v>
      </c>
      <c r="D50" s="12">
        <v>2</v>
      </c>
      <c r="E50" s="7">
        <v>1</v>
      </c>
      <c r="F50" s="7" t="s">
        <v>33</v>
      </c>
      <c r="G50" s="7">
        <v>1500</v>
      </c>
      <c r="H50" s="26">
        <f t="shared" si="3"/>
        <v>1500</v>
      </c>
      <c r="I50" s="46"/>
    </row>
    <row r="51" spans="1:9" x14ac:dyDescent="0.2">
      <c r="A51" s="9" t="s">
        <v>134</v>
      </c>
      <c r="B51" s="8">
        <v>61</v>
      </c>
      <c r="C51" s="9" t="s">
        <v>138</v>
      </c>
      <c r="D51" s="12">
        <v>2</v>
      </c>
      <c r="E51" s="7">
        <v>1</v>
      </c>
      <c r="F51" s="7" t="s">
        <v>33</v>
      </c>
      <c r="G51" s="7">
        <v>1800</v>
      </c>
      <c r="H51" s="26">
        <f t="shared" si="3"/>
        <v>1800</v>
      </c>
      <c r="I51" s="46"/>
    </row>
    <row r="52" spans="1:9" x14ac:dyDescent="0.2">
      <c r="A52" s="9" t="s">
        <v>134</v>
      </c>
      <c r="B52" s="8">
        <v>62</v>
      </c>
      <c r="C52" s="9" t="s">
        <v>139</v>
      </c>
      <c r="D52" s="12">
        <v>2</v>
      </c>
      <c r="E52" s="7">
        <v>1</v>
      </c>
      <c r="F52" s="7" t="s">
        <v>33</v>
      </c>
      <c r="G52" s="7">
        <v>6500</v>
      </c>
      <c r="H52" s="26">
        <f t="shared" si="3"/>
        <v>6500</v>
      </c>
      <c r="I52" s="46"/>
    </row>
    <row r="53" spans="1:9" x14ac:dyDescent="0.2">
      <c r="A53" s="9" t="s">
        <v>134</v>
      </c>
      <c r="B53" s="8">
        <v>63</v>
      </c>
      <c r="C53" s="9" t="s">
        <v>140</v>
      </c>
      <c r="D53" s="12">
        <v>2</v>
      </c>
      <c r="E53" s="7">
        <v>520</v>
      </c>
      <c r="F53" s="7" t="s">
        <v>17</v>
      </c>
      <c r="G53" s="7">
        <v>20</v>
      </c>
      <c r="H53" s="26">
        <f t="shared" si="3"/>
        <v>10400</v>
      </c>
      <c r="I53" s="46"/>
    </row>
    <row r="54" spans="1:9" x14ac:dyDescent="0.2">
      <c r="A54" s="9" t="s">
        <v>134</v>
      </c>
      <c r="B54" s="8">
        <v>64</v>
      </c>
      <c r="C54" s="9" t="s">
        <v>141</v>
      </c>
      <c r="D54" s="12">
        <v>2</v>
      </c>
      <c r="E54" s="7">
        <v>420</v>
      </c>
      <c r="F54" s="7" t="s">
        <v>17</v>
      </c>
      <c r="G54" s="7">
        <v>75</v>
      </c>
      <c r="H54" s="26">
        <f t="shared" si="3"/>
        <v>31500</v>
      </c>
      <c r="I54" s="46"/>
    </row>
    <row r="55" spans="1:9" x14ac:dyDescent="0.2">
      <c r="A55" s="9" t="s">
        <v>134</v>
      </c>
      <c r="B55" s="8">
        <v>67</v>
      </c>
      <c r="C55" s="9" t="s">
        <v>143</v>
      </c>
      <c r="D55" s="12">
        <v>2</v>
      </c>
      <c r="E55" s="7">
        <v>22000</v>
      </c>
      <c r="F55" s="7" t="s">
        <v>17</v>
      </c>
      <c r="G55" s="7">
        <v>3.25</v>
      </c>
      <c r="H55" s="26">
        <f t="shared" si="3"/>
        <v>71500</v>
      </c>
      <c r="I55" s="46"/>
    </row>
    <row r="56" spans="1:9" ht="15" thickBot="1" x14ac:dyDescent="0.25">
      <c r="A56" s="18" t="s">
        <v>134</v>
      </c>
      <c r="B56" s="17">
        <v>67</v>
      </c>
      <c r="C56" s="18" t="s">
        <v>144</v>
      </c>
      <c r="D56" s="104">
        <v>2</v>
      </c>
      <c r="E56" s="16">
        <v>1404</v>
      </c>
      <c r="F56" s="16" t="s">
        <v>17</v>
      </c>
      <c r="G56" s="16">
        <v>4</v>
      </c>
      <c r="H56" s="27">
        <f t="shared" si="3"/>
        <v>5616</v>
      </c>
      <c r="I56" s="121">
        <f>SUM(H49:H56)</f>
        <v>132912</v>
      </c>
    </row>
    <row r="57" spans="1:9" x14ac:dyDescent="0.2">
      <c r="A57" s="15"/>
      <c r="B57" s="14"/>
      <c r="C57" s="15"/>
      <c r="D57" s="84"/>
      <c r="E57" s="13"/>
      <c r="F57" s="13"/>
      <c r="G57" s="13"/>
      <c r="H57" s="28"/>
      <c r="I57" s="48"/>
    </row>
    <row r="58" spans="1:9" x14ac:dyDescent="0.2">
      <c r="A58" s="9" t="s">
        <v>146</v>
      </c>
      <c r="B58" s="8">
        <v>71</v>
      </c>
      <c r="C58" s="9" t="s">
        <v>148</v>
      </c>
      <c r="D58" s="12">
        <v>2</v>
      </c>
      <c r="E58" s="7">
        <v>8</v>
      </c>
      <c r="F58" s="7" t="s">
        <v>13</v>
      </c>
      <c r="G58" s="7">
        <v>100</v>
      </c>
      <c r="H58" s="26">
        <f t="shared" ref="H58:H64" si="4">PRODUCT(E58:G58)</f>
        <v>800</v>
      </c>
      <c r="I58" s="46"/>
    </row>
    <row r="59" spans="1:9" x14ac:dyDescent="0.2">
      <c r="A59" s="9" t="s">
        <v>146</v>
      </c>
      <c r="B59" s="8">
        <v>71</v>
      </c>
      <c r="C59" s="9" t="s">
        <v>149</v>
      </c>
      <c r="D59" s="12">
        <v>2</v>
      </c>
      <c r="E59" s="7">
        <v>1</v>
      </c>
      <c r="F59" s="7" t="s">
        <v>33</v>
      </c>
      <c r="G59" s="7">
        <v>500</v>
      </c>
      <c r="H59" s="26">
        <f t="shared" si="4"/>
        <v>500</v>
      </c>
      <c r="I59" s="46"/>
    </row>
    <row r="60" spans="1:9" x14ac:dyDescent="0.2">
      <c r="A60" s="9" t="s">
        <v>146</v>
      </c>
      <c r="B60" s="8">
        <v>72</v>
      </c>
      <c r="C60" s="9" t="s">
        <v>150</v>
      </c>
      <c r="D60" s="12">
        <v>2</v>
      </c>
      <c r="E60" s="7">
        <v>1</v>
      </c>
      <c r="F60" s="7" t="s">
        <v>33</v>
      </c>
      <c r="G60" s="7">
        <v>600</v>
      </c>
      <c r="H60" s="26">
        <f t="shared" si="4"/>
        <v>600</v>
      </c>
      <c r="I60" s="46"/>
    </row>
    <row r="61" spans="1:9" x14ac:dyDescent="0.2">
      <c r="A61" s="9" t="s">
        <v>146</v>
      </c>
      <c r="B61" s="8">
        <v>74</v>
      </c>
      <c r="C61" s="9" t="s">
        <v>152</v>
      </c>
      <c r="D61" s="12">
        <v>2</v>
      </c>
      <c r="E61" s="7">
        <v>2</v>
      </c>
      <c r="F61" s="7" t="s">
        <v>13</v>
      </c>
      <c r="G61" s="7">
        <v>2500</v>
      </c>
      <c r="H61" s="26">
        <f t="shared" si="4"/>
        <v>5000</v>
      </c>
      <c r="I61" s="46"/>
    </row>
    <row r="62" spans="1:9" x14ac:dyDescent="0.2">
      <c r="A62" s="9" t="s">
        <v>146</v>
      </c>
      <c r="B62" s="8">
        <v>74</v>
      </c>
      <c r="C62" s="9" t="s">
        <v>153</v>
      </c>
      <c r="D62" s="12">
        <v>2</v>
      </c>
      <c r="E62" s="7">
        <v>1</v>
      </c>
      <c r="F62" s="7" t="s">
        <v>33</v>
      </c>
      <c r="G62" s="7">
        <v>3500</v>
      </c>
      <c r="H62" s="26">
        <f t="shared" si="4"/>
        <v>3500</v>
      </c>
      <c r="I62" s="46"/>
    </row>
    <row r="63" spans="1:9" x14ac:dyDescent="0.2">
      <c r="A63" s="9" t="s">
        <v>146</v>
      </c>
      <c r="B63" s="8">
        <v>75</v>
      </c>
      <c r="C63" s="9" t="s">
        <v>154</v>
      </c>
      <c r="D63" s="12">
        <v>2</v>
      </c>
      <c r="E63" s="7"/>
      <c r="F63" s="7"/>
      <c r="G63" s="7"/>
      <c r="H63" s="26">
        <f t="shared" si="4"/>
        <v>0</v>
      </c>
      <c r="I63" s="46"/>
    </row>
    <row r="64" spans="1:9" ht="15" thickBot="1" x14ac:dyDescent="0.25">
      <c r="A64" s="18" t="s">
        <v>146</v>
      </c>
      <c r="B64" s="17">
        <v>78</v>
      </c>
      <c r="C64" s="18" t="s">
        <v>128</v>
      </c>
      <c r="D64" s="104">
        <v>2</v>
      </c>
      <c r="E64" s="16">
        <v>3</v>
      </c>
      <c r="F64" s="16" t="s">
        <v>13</v>
      </c>
      <c r="G64" s="16">
        <v>500</v>
      </c>
      <c r="H64" s="27">
        <f t="shared" si="4"/>
        <v>1500</v>
      </c>
      <c r="I64" s="121">
        <f>SUM(H58:H64)</f>
        <v>11900</v>
      </c>
    </row>
    <row r="65" spans="1:9" x14ac:dyDescent="0.2">
      <c r="A65" s="116"/>
      <c r="B65" s="115"/>
      <c r="C65" s="116"/>
      <c r="D65" s="129"/>
      <c r="E65" s="114"/>
      <c r="F65" s="114"/>
      <c r="G65" s="114"/>
      <c r="H65" s="118"/>
      <c r="I65" s="130"/>
    </row>
    <row r="66" spans="1:9" x14ac:dyDescent="0.2">
      <c r="A66" s="15" t="s">
        <v>196</v>
      </c>
      <c r="B66" s="14">
        <v>82</v>
      </c>
      <c r="C66" s="15" t="s">
        <v>158</v>
      </c>
      <c r="D66" s="84">
        <v>2</v>
      </c>
      <c r="E66" s="13">
        <v>1</v>
      </c>
      <c r="F66" s="13" t="s">
        <v>33</v>
      </c>
      <c r="G66" s="13">
        <v>800</v>
      </c>
      <c r="H66" s="28">
        <f>PRODUCT(E66:G66)</f>
        <v>800</v>
      </c>
      <c r="I66" s="48"/>
    </row>
    <row r="67" spans="1:9" x14ac:dyDescent="0.2">
      <c r="A67" s="9" t="s">
        <v>196</v>
      </c>
      <c r="B67" s="8">
        <v>83</v>
      </c>
      <c r="C67" s="9" t="s">
        <v>159</v>
      </c>
      <c r="D67" s="12">
        <v>2</v>
      </c>
      <c r="E67" s="7">
        <v>7</v>
      </c>
      <c r="F67" s="7" t="s">
        <v>13</v>
      </c>
      <c r="G67" s="7">
        <v>400</v>
      </c>
      <c r="H67" s="26">
        <f>PRODUCT(E67:G67)</f>
        <v>2800</v>
      </c>
      <c r="I67" s="46"/>
    </row>
    <row r="68" spans="1:9" x14ac:dyDescent="0.2">
      <c r="A68" s="9" t="s">
        <v>196</v>
      </c>
      <c r="B68" s="8">
        <v>84</v>
      </c>
      <c r="C68" s="9" t="s">
        <v>161</v>
      </c>
      <c r="D68" s="12">
        <v>2</v>
      </c>
      <c r="E68" s="7">
        <v>3400</v>
      </c>
      <c r="F68" s="7" t="s">
        <v>17</v>
      </c>
      <c r="G68" s="7">
        <v>2</v>
      </c>
      <c r="H68" s="26">
        <f>PRODUCT(E68:G68)</f>
        <v>6800</v>
      </c>
      <c r="I68" s="46"/>
    </row>
    <row r="69" spans="1:9" x14ac:dyDescent="0.2">
      <c r="A69" s="9" t="s">
        <v>196</v>
      </c>
      <c r="B69" s="8">
        <v>85</v>
      </c>
      <c r="C69" s="9" t="s">
        <v>162</v>
      </c>
      <c r="D69" s="12">
        <v>2</v>
      </c>
      <c r="E69" s="7">
        <v>14750</v>
      </c>
      <c r="F69" s="7" t="s">
        <v>17</v>
      </c>
      <c r="G69" s="7">
        <v>6</v>
      </c>
      <c r="H69" s="26">
        <f>PRODUCT(E69:G69)</f>
        <v>88500</v>
      </c>
      <c r="I69" s="46"/>
    </row>
    <row r="70" spans="1:9" ht="15" thickBot="1" x14ac:dyDescent="0.25">
      <c r="A70" s="18" t="s">
        <v>196</v>
      </c>
      <c r="B70" s="17">
        <v>88</v>
      </c>
      <c r="C70" s="18" t="s">
        <v>163</v>
      </c>
      <c r="D70" s="104">
        <v>2</v>
      </c>
      <c r="E70" s="16">
        <v>1220</v>
      </c>
      <c r="F70" s="16" t="s">
        <v>17</v>
      </c>
      <c r="G70" s="16">
        <v>6</v>
      </c>
      <c r="H70" s="27">
        <f>PRODUCT(E70:G70)</f>
        <v>7320</v>
      </c>
      <c r="I70" s="121">
        <f>SUM(H66:H70)</f>
        <v>106220</v>
      </c>
    </row>
    <row r="71" spans="1:9" x14ac:dyDescent="0.2">
      <c r="A71" s="15"/>
      <c r="B71" s="14"/>
      <c r="C71" s="15"/>
      <c r="D71" s="84"/>
      <c r="E71" s="13"/>
      <c r="F71" s="13"/>
      <c r="G71" s="13"/>
      <c r="H71" s="28"/>
      <c r="I71" s="48"/>
    </row>
    <row r="72" spans="1:9" x14ac:dyDescent="0.2">
      <c r="A72" s="9" t="s">
        <v>165</v>
      </c>
      <c r="B72" s="8">
        <v>91</v>
      </c>
      <c r="C72" s="9" t="s">
        <v>201</v>
      </c>
      <c r="D72" s="12">
        <v>2</v>
      </c>
      <c r="E72" s="7">
        <v>500</v>
      </c>
      <c r="F72" s="7" t="s">
        <v>17</v>
      </c>
      <c r="G72" s="7">
        <v>8</v>
      </c>
      <c r="H72" s="26">
        <f>PRODUCT(E72:G72)</f>
        <v>4000</v>
      </c>
      <c r="I72" s="46"/>
    </row>
    <row r="73" spans="1:9" x14ac:dyDescent="0.2">
      <c r="A73" s="9" t="s">
        <v>165</v>
      </c>
      <c r="B73" s="8">
        <v>94</v>
      </c>
      <c r="C73" s="9" t="s">
        <v>170</v>
      </c>
      <c r="D73" s="12">
        <v>2</v>
      </c>
      <c r="E73" s="7">
        <v>1</v>
      </c>
      <c r="F73" s="7" t="s">
        <v>33</v>
      </c>
      <c r="G73" s="7">
        <v>1500</v>
      </c>
      <c r="H73" s="26">
        <f>PRODUCT(E73:G73)</f>
        <v>1500</v>
      </c>
      <c r="I73" s="46"/>
    </row>
    <row r="74" spans="1:9" ht="15" thickBot="1" x14ac:dyDescent="0.25">
      <c r="A74" s="18" t="s">
        <v>165</v>
      </c>
      <c r="B74" s="17">
        <v>94</v>
      </c>
      <c r="C74" s="18" t="s">
        <v>171</v>
      </c>
      <c r="D74" s="104">
        <v>2</v>
      </c>
      <c r="E74" s="16">
        <v>7410</v>
      </c>
      <c r="F74" s="16" t="s">
        <v>17</v>
      </c>
      <c r="G74" s="16">
        <v>4.1500000000000004</v>
      </c>
      <c r="H74" s="27">
        <f>PRODUCT(E74:G74)</f>
        <v>30751.500000000004</v>
      </c>
      <c r="I74" s="47">
        <f>SUM(H72:H74)</f>
        <v>36251.5</v>
      </c>
    </row>
    <row r="75" spans="1:9" x14ac:dyDescent="0.2">
      <c r="A75" s="15"/>
      <c r="B75" s="14"/>
      <c r="C75" s="15"/>
      <c r="D75" s="84"/>
      <c r="E75" s="13"/>
      <c r="F75" s="13"/>
      <c r="G75" s="13"/>
      <c r="H75" s="28"/>
      <c r="I75" s="120"/>
    </row>
    <row r="76" spans="1:9" x14ac:dyDescent="0.2">
      <c r="A76" s="9" t="s">
        <v>235</v>
      </c>
      <c r="B76" s="8">
        <v>97</v>
      </c>
      <c r="C76" s="9" t="s">
        <v>174</v>
      </c>
      <c r="D76" s="12">
        <v>2</v>
      </c>
      <c r="E76" s="7">
        <v>21000</v>
      </c>
      <c r="F76" s="7" t="s">
        <v>17</v>
      </c>
      <c r="G76" s="7">
        <v>0.65</v>
      </c>
      <c r="H76" s="26">
        <f t="shared" ref="H76:H84" si="5">PRODUCT(E76:G76)</f>
        <v>13650</v>
      </c>
      <c r="I76" s="46"/>
    </row>
    <row r="77" spans="1:9" x14ac:dyDescent="0.2">
      <c r="A77" s="9" t="s">
        <v>235</v>
      </c>
      <c r="B77" s="8">
        <v>97</v>
      </c>
      <c r="C77" s="9" t="s">
        <v>175</v>
      </c>
      <c r="D77" s="12">
        <v>2</v>
      </c>
      <c r="E77" s="7">
        <v>59000</v>
      </c>
      <c r="F77" s="7" t="s">
        <v>17</v>
      </c>
      <c r="G77" s="7">
        <v>0.65</v>
      </c>
      <c r="H77" s="26">
        <f t="shared" si="5"/>
        <v>38350</v>
      </c>
      <c r="I77" s="46"/>
    </row>
    <row r="78" spans="1:9" x14ac:dyDescent="0.2">
      <c r="A78" s="87" t="s">
        <v>235</v>
      </c>
      <c r="B78" s="85">
        <v>97</v>
      </c>
      <c r="C78" s="87" t="s">
        <v>176</v>
      </c>
      <c r="D78" s="34">
        <v>2</v>
      </c>
      <c r="E78" s="21">
        <v>1</v>
      </c>
      <c r="F78" s="21" t="s">
        <v>33</v>
      </c>
      <c r="G78" s="21">
        <v>11000</v>
      </c>
      <c r="H78" s="90">
        <f t="shared" si="5"/>
        <v>11000</v>
      </c>
      <c r="I78" s="49"/>
    </row>
    <row r="79" spans="1:9" x14ac:dyDescent="0.2">
      <c r="A79" s="9" t="s">
        <v>235</v>
      </c>
      <c r="B79" s="8">
        <v>100</v>
      </c>
      <c r="C79" s="9" t="s">
        <v>177</v>
      </c>
      <c r="D79" s="12">
        <v>2</v>
      </c>
      <c r="E79" s="7">
        <v>7240</v>
      </c>
      <c r="F79" s="7" t="s">
        <v>17</v>
      </c>
      <c r="G79" s="7">
        <v>4</v>
      </c>
      <c r="H79" s="26">
        <f t="shared" si="5"/>
        <v>28960</v>
      </c>
      <c r="I79" s="46"/>
    </row>
    <row r="80" spans="1:9" x14ac:dyDescent="0.2">
      <c r="A80" s="9" t="s">
        <v>235</v>
      </c>
      <c r="B80" s="8">
        <v>107</v>
      </c>
      <c r="C80" s="9" t="s">
        <v>180</v>
      </c>
      <c r="D80" s="12">
        <v>2</v>
      </c>
      <c r="E80" s="7">
        <v>2</v>
      </c>
      <c r="F80" s="7" t="s">
        <v>13</v>
      </c>
      <c r="G80" s="7">
        <v>1800</v>
      </c>
      <c r="H80" s="26">
        <f t="shared" si="5"/>
        <v>3600</v>
      </c>
      <c r="I80" s="46"/>
    </row>
    <row r="81" spans="1:9" ht="28.5" x14ac:dyDescent="0.2">
      <c r="A81" s="9" t="s">
        <v>235</v>
      </c>
      <c r="B81" s="8">
        <v>110</v>
      </c>
      <c r="C81" s="9" t="s">
        <v>182</v>
      </c>
      <c r="D81" s="12">
        <v>2</v>
      </c>
      <c r="E81" s="7">
        <v>800</v>
      </c>
      <c r="F81" s="7" t="s">
        <v>30</v>
      </c>
      <c r="G81" s="7">
        <v>225</v>
      </c>
      <c r="H81" s="26">
        <f t="shared" si="5"/>
        <v>180000</v>
      </c>
      <c r="I81" s="46"/>
    </row>
    <row r="82" spans="1:9" x14ac:dyDescent="0.2">
      <c r="A82" s="9" t="s">
        <v>235</v>
      </c>
      <c r="B82" s="8">
        <v>110</v>
      </c>
      <c r="C82" s="9" t="s">
        <v>183</v>
      </c>
      <c r="D82" s="12">
        <v>2</v>
      </c>
      <c r="E82" s="7">
        <v>160</v>
      </c>
      <c r="F82" s="7" t="s">
        <v>44</v>
      </c>
      <c r="G82" s="7">
        <v>25</v>
      </c>
      <c r="H82" s="26">
        <f t="shared" si="5"/>
        <v>4000</v>
      </c>
      <c r="I82" s="46"/>
    </row>
    <row r="83" spans="1:9" x14ac:dyDescent="0.2">
      <c r="A83" s="9" t="s">
        <v>235</v>
      </c>
      <c r="B83" s="8">
        <v>110</v>
      </c>
      <c r="C83" s="9" t="s">
        <v>184</v>
      </c>
      <c r="D83" s="12">
        <v>2</v>
      </c>
      <c r="E83" s="7">
        <v>33</v>
      </c>
      <c r="F83" s="7" t="s">
        <v>13</v>
      </c>
      <c r="G83" s="7">
        <v>50</v>
      </c>
      <c r="H83" s="26">
        <f t="shared" si="5"/>
        <v>1650</v>
      </c>
      <c r="I83" s="46"/>
    </row>
    <row r="84" spans="1:9" x14ac:dyDescent="0.2">
      <c r="A84" s="87" t="s">
        <v>235</v>
      </c>
      <c r="B84" s="85">
        <v>110</v>
      </c>
      <c r="C84" s="87" t="s">
        <v>185</v>
      </c>
      <c r="D84" s="34">
        <v>2</v>
      </c>
      <c r="E84" s="21">
        <v>6</v>
      </c>
      <c r="F84" s="21" t="s">
        <v>13</v>
      </c>
      <c r="G84" s="21">
        <v>200</v>
      </c>
      <c r="H84" s="90">
        <f t="shared" si="5"/>
        <v>1200</v>
      </c>
      <c r="I84" s="49"/>
    </row>
    <row r="85" spans="1:9" ht="28.5" x14ac:dyDescent="0.2">
      <c r="A85" s="9" t="s">
        <v>235</v>
      </c>
      <c r="B85" s="12">
        <v>111</v>
      </c>
      <c r="C85" s="10" t="s">
        <v>188</v>
      </c>
      <c r="D85" s="12">
        <v>2</v>
      </c>
      <c r="E85" s="11"/>
      <c r="F85" s="11"/>
      <c r="G85" s="11" t="s">
        <v>49</v>
      </c>
      <c r="H85" s="29" t="s">
        <v>49</v>
      </c>
      <c r="I85" s="46"/>
    </row>
    <row r="86" spans="1:9" ht="29.25" thickBot="1" x14ac:dyDescent="0.25">
      <c r="A86" s="18" t="s">
        <v>235</v>
      </c>
      <c r="B86" s="104">
        <v>111</v>
      </c>
      <c r="C86" s="19" t="s">
        <v>189</v>
      </c>
      <c r="D86" s="104">
        <v>2</v>
      </c>
      <c r="E86" s="20"/>
      <c r="F86" s="20"/>
      <c r="G86" s="20" t="s">
        <v>49</v>
      </c>
      <c r="H86" s="30" t="s">
        <v>49</v>
      </c>
      <c r="I86" s="121">
        <f>SUM(H76:H86)</f>
        <v>282410</v>
      </c>
    </row>
    <row r="87" spans="1:9" ht="15" x14ac:dyDescent="0.25">
      <c r="A87" s="140" t="s">
        <v>220</v>
      </c>
      <c r="B87" s="141"/>
      <c r="C87" s="140"/>
      <c r="D87" s="141"/>
      <c r="E87" s="141"/>
      <c r="F87" s="141"/>
      <c r="G87" s="141"/>
      <c r="H87" s="141"/>
      <c r="I87" s="142">
        <f>SUM(I6:I86)</f>
        <v>1566589.5</v>
      </c>
    </row>
    <row r="88" spans="1:9" x14ac:dyDescent="0.2">
      <c r="A88" s="138"/>
      <c r="B88" s="139"/>
      <c r="C88" s="138"/>
      <c r="D88" s="139"/>
      <c r="E88" s="139"/>
      <c r="F88" s="139"/>
      <c r="G88" s="139"/>
      <c r="H88" s="139"/>
      <c r="I88" s="139"/>
    </row>
    <row r="89" spans="1:9" ht="15.75" x14ac:dyDescent="0.2">
      <c r="A89" s="92"/>
      <c r="B89" s="25"/>
      <c r="C89" s="187" t="s">
        <v>190</v>
      </c>
      <c r="D89" s="187"/>
      <c r="E89" s="187"/>
      <c r="F89" s="187"/>
      <c r="G89" s="187"/>
      <c r="H89" s="83">
        <f>SUM(I87)</f>
        <v>1566589.5</v>
      </c>
      <c r="I89" s="51"/>
    </row>
    <row r="90" spans="1:9" x14ac:dyDescent="0.2">
      <c r="A90" s="24"/>
      <c r="B90" s="23"/>
      <c r="C90" s="24"/>
      <c r="D90" s="105"/>
      <c r="E90" s="22"/>
      <c r="F90" s="22"/>
      <c r="G90" s="22"/>
      <c r="H90" s="31"/>
      <c r="I90" s="51"/>
    </row>
    <row r="91" spans="1:9" ht="28.5" x14ac:dyDescent="0.2">
      <c r="A91" s="93" t="s">
        <v>202</v>
      </c>
      <c r="B91" s="82" t="s">
        <v>203</v>
      </c>
      <c r="C91" s="93"/>
      <c r="D91" s="72"/>
      <c r="E91" s="176">
        <f t="shared" ref="E91:E92" si="6">PRODUCT(B91,D91)</f>
        <v>0</v>
      </c>
      <c r="F91" s="176"/>
      <c r="G91" s="176"/>
      <c r="H91" s="176"/>
      <c r="I91" s="52"/>
    </row>
    <row r="92" spans="1:9" x14ac:dyDescent="0.2">
      <c r="A92" s="93" t="s">
        <v>204</v>
      </c>
      <c r="B92" s="82" t="s">
        <v>203</v>
      </c>
      <c r="C92" s="93"/>
      <c r="D92" s="72"/>
      <c r="E92" s="176">
        <f t="shared" si="6"/>
        <v>0</v>
      </c>
      <c r="F92" s="176"/>
      <c r="G92" s="176"/>
      <c r="H92" s="176"/>
      <c r="I92" s="52"/>
    </row>
    <row r="93" spans="1:9" x14ac:dyDescent="0.2">
      <c r="A93" s="93"/>
      <c r="B93" s="82"/>
      <c r="C93" s="93"/>
      <c r="D93" s="72"/>
      <c r="E93" s="176"/>
      <c r="F93" s="176"/>
      <c r="G93" s="176"/>
      <c r="H93" s="176"/>
      <c r="I93" s="52"/>
    </row>
    <row r="94" spans="1:9" x14ac:dyDescent="0.2">
      <c r="A94" s="94" t="s">
        <v>205</v>
      </c>
      <c r="B94" s="82"/>
      <c r="C94" s="93"/>
      <c r="D94" s="72"/>
      <c r="E94" s="176">
        <f>H89</f>
        <v>1566589.5</v>
      </c>
      <c r="F94" s="176"/>
      <c r="G94" s="176"/>
      <c r="H94" s="176"/>
      <c r="I94" s="52"/>
    </row>
    <row r="95" spans="1:9" x14ac:dyDescent="0.2">
      <c r="A95" s="94"/>
      <c r="B95" s="82"/>
      <c r="C95" s="93"/>
      <c r="D95" s="72"/>
      <c r="E95" s="82"/>
      <c r="F95" s="1"/>
      <c r="G95" s="1"/>
      <c r="H95" s="32"/>
      <c r="I95" s="52"/>
    </row>
    <row r="96" spans="1:9" x14ac:dyDescent="0.2">
      <c r="A96" s="93" t="s">
        <v>206</v>
      </c>
      <c r="B96" s="82"/>
      <c r="C96" s="93"/>
      <c r="D96" s="73">
        <v>0.1</v>
      </c>
      <c r="E96" s="176">
        <f>PRODUCT(D96,E94)</f>
        <v>156658.95000000001</v>
      </c>
      <c r="F96" s="176"/>
      <c r="G96" s="176"/>
      <c r="H96" s="176"/>
      <c r="I96" s="52"/>
    </row>
    <row r="97" spans="1:9" ht="28.5" x14ac:dyDescent="0.2">
      <c r="A97" s="93" t="s">
        <v>207</v>
      </c>
      <c r="B97" s="82"/>
      <c r="C97" s="93"/>
      <c r="D97" s="73">
        <v>0.06</v>
      </c>
      <c r="E97" s="176">
        <f>PRODUCT(D97,E94)</f>
        <v>93995.37</v>
      </c>
      <c r="F97" s="176"/>
      <c r="G97" s="176"/>
      <c r="H97" s="176"/>
      <c r="I97" s="52"/>
    </row>
    <row r="98" spans="1:9" x14ac:dyDescent="0.2">
      <c r="A98" s="93" t="s">
        <v>208</v>
      </c>
      <c r="B98" s="82"/>
      <c r="C98" s="93"/>
      <c r="D98" s="73">
        <v>0.02</v>
      </c>
      <c r="E98" s="176">
        <f>PRODUCT(D98,E94)</f>
        <v>31331.79</v>
      </c>
      <c r="F98" s="176"/>
      <c r="G98" s="176"/>
      <c r="H98" s="176"/>
      <c r="I98" s="52"/>
    </row>
    <row r="99" spans="1:9" x14ac:dyDescent="0.2">
      <c r="A99" s="93" t="s">
        <v>209</v>
      </c>
      <c r="B99" s="82"/>
      <c r="C99" s="93"/>
      <c r="D99" s="73">
        <v>0.1</v>
      </c>
      <c r="E99" s="176">
        <f>D99*E94</f>
        <v>156658.95000000001</v>
      </c>
      <c r="F99" s="176"/>
      <c r="G99" s="176"/>
      <c r="H99" s="176"/>
      <c r="I99" s="52"/>
    </row>
    <row r="100" spans="1:9" x14ac:dyDescent="0.2">
      <c r="A100" s="176" t="s">
        <v>210</v>
      </c>
      <c r="B100" s="176"/>
      <c r="C100" s="176"/>
      <c r="D100" s="176"/>
      <c r="E100" s="177">
        <f>SUM(E94:E99)</f>
        <v>2005234.5599999998</v>
      </c>
      <c r="F100" s="177"/>
      <c r="G100" s="177"/>
      <c r="H100" s="177"/>
      <c r="I100" s="81"/>
    </row>
    <row r="101" spans="1:9" ht="15" x14ac:dyDescent="0.25">
      <c r="A101" s="95"/>
      <c r="B101" s="74"/>
      <c r="C101" s="95"/>
      <c r="D101" s="74"/>
      <c r="E101" s="183"/>
      <c r="F101" s="183"/>
      <c r="G101" s="183"/>
      <c r="H101" s="183"/>
      <c r="I101" s="52"/>
    </row>
    <row r="102" spans="1:9" ht="28.5" x14ac:dyDescent="0.2">
      <c r="A102" s="93" t="s">
        <v>211</v>
      </c>
      <c r="B102" s="82"/>
      <c r="C102" s="93"/>
      <c r="D102" s="75">
        <v>0.05</v>
      </c>
      <c r="E102" s="176">
        <f>PRODUCT(E100,D102)</f>
        <v>100261.728</v>
      </c>
      <c r="F102" s="176"/>
      <c r="G102" s="176"/>
      <c r="H102" s="176"/>
      <c r="I102" s="52"/>
    </row>
    <row r="103" spans="1:9" x14ac:dyDescent="0.2">
      <c r="A103" s="93"/>
      <c r="B103" s="82"/>
      <c r="C103" s="93"/>
      <c r="D103" s="75"/>
      <c r="E103" s="176"/>
      <c r="F103" s="176"/>
      <c r="G103" s="176"/>
      <c r="H103" s="176"/>
      <c r="I103" s="52"/>
    </row>
    <row r="104" spans="1:9" x14ac:dyDescent="0.2">
      <c r="A104" s="93" t="s">
        <v>215</v>
      </c>
      <c r="B104" s="82"/>
      <c r="C104" s="93"/>
      <c r="D104" s="75">
        <v>0.1</v>
      </c>
      <c r="E104" s="176">
        <f>PRODUCT(D104,E100)</f>
        <v>200523.45600000001</v>
      </c>
      <c r="F104" s="176"/>
      <c r="G104" s="176"/>
      <c r="H104" s="176"/>
      <c r="I104" s="52"/>
    </row>
    <row r="105" spans="1:9" x14ac:dyDescent="0.2">
      <c r="A105" s="93" t="s">
        <v>212</v>
      </c>
      <c r="B105" s="82"/>
      <c r="C105" s="93"/>
      <c r="D105" s="75">
        <v>1.4999999999999999E-2</v>
      </c>
      <c r="E105" s="176">
        <f>PRODUCT(E100,D105)</f>
        <v>30078.518399999997</v>
      </c>
      <c r="F105" s="176"/>
      <c r="G105" s="176"/>
      <c r="H105" s="176"/>
      <c r="I105" s="52"/>
    </row>
    <row r="106" spans="1:9" x14ac:dyDescent="0.2">
      <c r="A106" s="93"/>
      <c r="B106" s="82"/>
      <c r="C106" s="93"/>
      <c r="D106" s="72"/>
      <c r="E106" s="82"/>
      <c r="F106" s="1"/>
      <c r="G106" s="1"/>
      <c r="H106" s="32"/>
      <c r="I106" s="52"/>
    </row>
    <row r="107" spans="1:9" ht="15" x14ac:dyDescent="0.25">
      <c r="A107" s="180" t="s">
        <v>213</v>
      </c>
      <c r="B107" s="181"/>
      <c r="C107" s="181"/>
      <c r="D107" s="182"/>
      <c r="E107" s="184">
        <f>SUM(E100:E106)</f>
        <v>2336098.2623999999</v>
      </c>
      <c r="F107" s="185"/>
      <c r="G107" s="185"/>
      <c r="H107" s="186"/>
      <c r="I107" s="81"/>
    </row>
    <row r="108" spans="1:9" x14ac:dyDescent="0.2">
      <c r="A108" s="96"/>
      <c r="B108" s="76"/>
      <c r="C108" s="97"/>
      <c r="D108" s="78"/>
      <c r="E108" s="106"/>
      <c r="F108" s="1"/>
      <c r="G108" s="1"/>
      <c r="H108" s="32"/>
      <c r="I108" s="52"/>
    </row>
    <row r="109" spans="1:9" x14ac:dyDescent="0.2">
      <c r="A109" s="175" t="s">
        <v>214</v>
      </c>
      <c r="B109" s="175"/>
      <c r="C109" s="175"/>
      <c r="D109" s="175"/>
      <c r="E109" s="175"/>
      <c r="F109" s="175"/>
      <c r="G109" s="175"/>
      <c r="H109" s="175"/>
      <c r="I109" s="52"/>
    </row>
  </sheetData>
  <mergeCells count="19">
    <mergeCell ref="A109:H109"/>
    <mergeCell ref="E102:H102"/>
    <mergeCell ref="E103:H103"/>
    <mergeCell ref="E104:H104"/>
    <mergeCell ref="E105:H105"/>
    <mergeCell ref="A107:D107"/>
    <mergeCell ref="E107:H107"/>
    <mergeCell ref="E101:H101"/>
    <mergeCell ref="C89:G89"/>
    <mergeCell ref="E91:H91"/>
    <mergeCell ref="E92:H92"/>
    <mergeCell ref="E93:H93"/>
    <mergeCell ref="E94:H94"/>
    <mergeCell ref="E96:H96"/>
    <mergeCell ref="E97:H97"/>
    <mergeCell ref="E98:H98"/>
    <mergeCell ref="E99:H99"/>
    <mergeCell ref="A100:D100"/>
    <mergeCell ref="E100:H100"/>
  </mergeCells>
  <pageMargins left="0.7" right="0.7" top="0.75" bottom="0.75" header="0.3" footer="0.3"/>
  <pageSetup scale="9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9"/>
  <sheetViews>
    <sheetView workbookViewId="0">
      <pane ySplit="2" topLeftCell="A67" activePane="bottomLeft" state="frozen"/>
      <selection pane="bottomLeft" activeCell="A56" sqref="A56"/>
    </sheetView>
  </sheetViews>
  <sheetFormatPr defaultColWidth="8.875" defaultRowHeight="14.25" x14ac:dyDescent="0.2"/>
  <cols>
    <col min="1" max="1" width="19.375" style="91" customWidth="1"/>
    <col min="2" max="2" width="13.125" style="101" bestFit="1" customWidth="1"/>
    <col min="3" max="3" width="29.125" style="91" customWidth="1"/>
    <col min="4" max="4" width="7" style="101" bestFit="1" customWidth="1"/>
    <col min="5" max="5" width="8.125" style="101" bestFit="1" customWidth="1"/>
    <col min="6" max="6" width="4.5" style="101" bestFit="1" customWidth="1"/>
    <col min="7" max="7" width="9.125" style="101" bestFit="1" customWidth="1"/>
    <col min="8" max="8" width="12.375" style="101" bestFit="1" customWidth="1"/>
    <col min="9" max="9" width="12.625" style="101" bestFit="1" customWidth="1"/>
    <col min="10" max="16384" width="8.875" style="101"/>
  </cols>
  <sheetData>
    <row r="1" spans="1:9" s="5" customFormat="1" ht="28.5" customHeight="1" x14ac:dyDescent="0.3">
      <c r="A1" s="110" t="s">
        <v>219</v>
      </c>
      <c r="B1" s="111"/>
      <c r="C1" s="112"/>
      <c r="D1" s="113"/>
      <c r="E1" s="110"/>
      <c r="F1" s="107"/>
      <c r="G1" s="107"/>
      <c r="H1" s="108"/>
      <c r="I1" s="109"/>
    </row>
    <row r="2" spans="1:9" ht="15" x14ac:dyDescent="0.25">
      <c r="A2" s="56" t="s">
        <v>0</v>
      </c>
      <c r="B2" s="55" t="s">
        <v>7</v>
      </c>
      <c r="C2" s="56" t="s">
        <v>1</v>
      </c>
      <c r="D2" s="99" t="s">
        <v>195</v>
      </c>
      <c r="E2" s="98" t="s">
        <v>2</v>
      </c>
      <c r="F2" s="98" t="s">
        <v>3</v>
      </c>
      <c r="G2" s="98" t="s">
        <v>4</v>
      </c>
      <c r="H2" s="57" t="s">
        <v>5</v>
      </c>
      <c r="I2" s="100" t="s">
        <v>198</v>
      </c>
    </row>
    <row r="3" spans="1:9" x14ac:dyDescent="0.2">
      <c r="A3" s="9" t="s">
        <v>6</v>
      </c>
      <c r="B3" s="8">
        <v>1</v>
      </c>
      <c r="C3" s="35" t="s">
        <v>191</v>
      </c>
      <c r="D3" s="102">
        <v>3</v>
      </c>
      <c r="E3" s="7"/>
      <c r="F3" s="7"/>
      <c r="G3" s="7"/>
      <c r="H3" s="36" t="s">
        <v>192</v>
      </c>
      <c r="I3" s="103"/>
    </row>
    <row r="4" spans="1:9" ht="28.5" x14ac:dyDescent="0.2">
      <c r="A4" s="9" t="s">
        <v>6</v>
      </c>
      <c r="B4" s="8">
        <v>3</v>
      </c>
      <c r="C4" s="9" t="s">
        <v>12</v>
      </c>
      <c r="D4" s="12">
        <v>3</v>
      </c>
      <c r="E4" s="7">
        <v>750</v>
      </c>
      <c r="F4" s="7" t="s">
        <v>10</v>
      </c>
      <c r="G4" s="7">
        <v>20</v>
      </c>
      <c r="H4" s="26">
        <f t="shared" ref="H4:H23" si="0">PRODUCT(E4:G4)</f>
        <v>15000</v>
      </c>
      <c r="I4" s="46"/>
    </row>
    <row r="5" spans="1:9" ht="28.5" x14ac:dyDescent="0.2">
      <c r="A5" s="9" t="s">
        <v>6</v>
      </c>
      <c r="B5" s="8">
        <v>3</v>
      </c>
      <c r="C5" s="9" t="s">
        <v>11</v>
      </c>
      <c r="D5" s="12">
        <v>3</v>
      </c>
      <c r="E5" s="7">
        <v>6000</v>
      </c>
      <c r="F5" s="7" t="s">
        <v>9</v>
      </c>
      <c r="G5" s="7">
        <v>25</v>
      </c>
      <c r="H5" s="26">
        <f t="shared" si="0"/>
        <v>150000</v>
      </c>
      <c r="I5" s="46"/>
    </row>
    <row r="6" spans="1:9" ht="28.5" x14ac:dyDescent="0.2">
      <c r="A6" s="9" t="s">
        <v>6</v>
      </c>
      <c r="B6" s="8">
        <v>3</v>
      </c>
      <c r="C6" s="9" t="s">
        <v>8</v>
      </c>
      <c r="D6" s="12">
        <v>3</v>
      </c>
      <c r="E6" s="7">
        <v>800</v>
      </c>
      <c r="F6" s="7" t="s">
        <v>10</v>
      </c>
      <c r="G6" s="7">
        <v>20</v>
      </c>
      <c r="H6" s="26">
        <f t="shared" si="0"/>
        <v>16000</v>
      </c>
      <c r="I6" s="46"/>
    </row>
    <row r="7" spans="1:9" ht="28.5" x14ac:dyDescent="0.2">
      <c r="A7" s="9" t="s">
        <v>6</v>
      </c>
      <c r="B7" s="8">
        <v>8</v>
      </c>
      <c r="C7" s="9" t="s">
        <v>20</v>
      </c>
      <c r="D7" s="12">
        <v>3</v>
      </c>
      <c r="E7" s="7">
        <v>58</v>
      </c>
      <c r="F7" s="7" t="s">
        <v>13</v>
      </c>
      <c r="G7" s="7">
        <v>2500</v>
      </c>
      <c r="H7" s="26">
        <f t="shared" si="0"/>
        <v>145000</v>
      </c>
      <c r="I7" s="46"/>
    </row>
    <row r="8" spans="1:9" ht="28.5" x14ac:dyDescent="0.2">
      <c r="A8" s="9" t="s">
        <v>6</v>
      </c>
      <c r="B8" s="8">
        <v>8</v>
      </c>
      <c r="C8" s="9" t="s">
        <v>21</v>
      </c>
      <c r="D8" s="12">
        <v>3</v>
      </c>
      <c r="E8" s="7">
        <v>6</v>
      </c>
      <c r="F8" s="7" t="s">
        <v>13</v>
      </c>
      <c r="G8" s="7">
        <v>7500</v>
      </c>
      <c r="H8" s="26">
        <f t="shared" si="0"/>
        <v>45000</v>
      </c>
      <c r="I8" s="46"/>
    </row>
    <row r="9" spans="1:9" x14ac:dyDescent="0.2">
      <c r="A9" s="9" t="s">
        <v>6</v>
      </c>
      <c r="B9" s="8">
        <v>9</v>
      </c>
      <c r="C9" s="9" t="s">
        <v>22</v>
      </c>
      <c r="D9" s="12">
        <v>3</v>
      </c>
      <c r="E9" s="7">
        <v>25</v>
      </c>
      <c r="F9" s="7" t="s">
        <v>13</v>
      </c>
      <c r="G9" s="7">
        <v>5500</v>
      </c>
      <c r="H9" s="26">
        <f t="shared" si="0"/>
        <v>137500</v>
      </c>
      <c r="I9" s="46"/>
    </row>
    <row r="10" spans="1:9" x14ac:dyDescent="0.2">
      <c r="A10" s="9" t="s">
        <v>6</v>
      </c>
      <c r="B10" s="8">
        <v>9</v>
      </c>
      <c r="C10" s="9" t="s">
        <v>23</v>
      </c>
      <c r="D10" s="12">
        <v>3</v>
      </c>
      <c r="E10" s="7">
        <v>7</v>
      </c>
      <c r="F10" s="7" t="s">
        <v>13</v>
      </c>
      <c r="G10" s="7">
        <v>7000</v>
      </c>
      <c r="H10" s="26">
        <f t="shared" si="0"/>
        <v>49000</v>
      </c>
      <c r="I10" s="46"/>
    </row>
    <row r="11" spans="1:9" x14ac:dyDescent="0.2">
      <c r="A11" s="9" t="s">
        <v>6</v>
      </c>
      <c r="B11" s="8">
        <v>9</v>
      </c>
      <c r="C11" s="9" t="s">
        <v>24</v>
      </c>
      <c r="D11" s="12">
        <v>3</v>
      </c>
      <c r="E11" s="7">
        <v>4</v>
      </c>
      <c r="F11" s="7" t="s">
        <v>13</v>
      </c>
      <c r="G11" s="7">
        <v>3800</v>
      </c>
      <c r="H11" s="26">
        <f t="shared" si="0"/>
        <v>15200</v>
      </c>
      <c r="I11" s="46"/>
    </row>
    <row r="12" spans="1:9" x14ac:dyDescent="0.2">
      <c r="A12" s="15" t="s">
        <v>6</v>
      </c>
      <c r="B12" s="14">
        <v>9</v>
      </c>
      <c r="C12" s="15" t="s">
        <v>25</v>
      </c>
      <c r="D12" s="84">
        <v>3</v>
      </c>
      <c r="E12" s="13">
        <v>24</v>
      </c>
      <c r="F12" s="13" t="s">
        <v>13</v>
      </c>
      <c r="G12" s="13">
        <v>500</v>
      </c>
      <c r="H12" s="28">
        <f t="shared" si="0"/>
        <v>12000</v>
      </c>
      <c r="I12" s="48"/>
    </row>
    <row r="13" spans="1:9" x14ac:dyDescent="0.2">
      <c r="A13" s="9" t="s">
        <v>6</v>
      </c>
      <c r="B13" s="8">
        <v>9</v>
      </c>
      <c r="C13" s="9" t="s">
        <v>26</v>
      </c>
      <c r="D13" s="12">
        <v>3</v>
      </c>
      <c r="E13" s="7">
        <v>4</v>
      </c>
      <c r="F13" s="7" t="s">
        <v>13</v>
      </c>
      <c r="G13" s="7">
        <v>9000</v>
      </c>
      <c r="H13" s="26">
        <f t="shared" si="0"/>
        <v>36000</v>
      </c>
      <c r="I13" s="46"/>
    </row>
    <row r="14" spans="1:9" x14ac:dyDescent="0.2">
      <c r="A14" s="9" t="s">
        <v>6</v>
      </c>
      <c r="B14" s="8">
        <v>10</v>
      </c>
      <c r="C14" s="9" t="s">
        <v>28</v>
      </c>
      <c r="D14" s="12">
        <v>3</v>
      </c>
      <c r="E14" s="7">
        <v>3500</v>
      </c>
      <c r="F14" s="7" t="s">
        <v>9</v>
      </c>
      <c r="G14" s="7">
        <v>8</v>
      </c>
      <c r="H14" s="26">
        <f t="shared" si="0"/>
        <v>28000</v>
      </c>
      <c r="I14" s="46"/>
    </row>
    <row r="15" spans="1:9" x14ac:dyDescent="0.2">
      <c r="A15" s="9" t="s">
        <v>6</v>
      </c>
      <c r="B15" s="8">
        <v>10</v>
      </c>
      <c r="C15" s="9" t="s">
        <v>27</v>
      </c>
      <c r="D15" s="12">
        <v>3</v>
      </c>
      <c r="E15" s="7">
        <v>18</v>
      </c>
      <c r="F15" s="7" t="s">
        <v>13</v>
      </c>
      <c r="G15" s="7">
        <v>750</v>
      </c>
      <c r="H15" s="26">
        <f t="shared" si="0"/>
        <v>13500</v>
      </c>
      <c r="I15" s="46"/>
    </row>
    <row r="16" spans="1:9" x14ac:dyDescent="0.2">
      <c r="A16" s="9" t="s">
        <v>6</v>
      </c>
      <c r="B16" s="8">
        <v>10</v>
      </c>
      <c r="C16" s="9" t="s">
        <v>29</v>
      </c>
      <c r="D16" s="12">
        <v>3</v>
      </c>
      <c r="E16" s="7">
        <v>700</v>
      </c>
      <c r="F16" s="7" t="s">
        <v>30</v>
      </c>
      <c r="G16" s="7">
        <v>48</v>
      </c>
      <c r="H16" s="26">
        <f t="shared" si="0"/>
        <v>33600</v>
      </c>
      <c r="I16" s="46"/>
    </row>
    <row r="17" spans="1:9" x14ac:dyDescent="0.2">
      <c r="A17" s="9" t="s">
        <v>6</v>
      </c>
      <c r="B17" s="8">
        <v>11</v>
      </c>
      <c r="C17" s="9" t="s">
        <v>31</v>
      </c>
      <c r="D17" s="12">
        <v>3</v>
      </c>
      <c r="E17" s="7">
        <v>40</v>
      </c>
      <c r="F17" s="7" t="s">
        <v>13</v>
      </c>
      <c r="G17" s="7">
        <v>100</v>
      </c>
      <c r="H17" s="26">
        <f t="shared" si="0"/>
        <v>4000</v>
      </c>
      <c r="I17" s="46"/>
    </row>
    <row r="18" spans="1:9" x14ac:dyDescent="0.2">
      <c r="A18" s="9" t="s">
        <v>6</v>
      </c>
      <c r="B18" s="8">
        <v>11</v>
      </c>
      <c r="C18" s="9" t="s">
        <v>32</v>
      </c>
      <c r="D18" s="12">
        <v>3</v>
      </c>
      <c r="E18" s="7">
        <v>30</v>
      </c>
      <c r="F18" s="7" t="s">
        <v>13</v>
      </c>
      <c r="G18" s="7">
        <v>400</v>
      </c>
      <c r="H18" s="26">
        <f t="shared" si="0"/>
        <v>12000</v>
      </c>
      <c r="I18" s="46"/>
    </row>
    <row r="19" spans="1:9" ht="42.75" x14ac:dyDescent="0.2">
      <c r="A19" s="9" t="s">
        <v>6</v>
      </c>
      <c r="B19" s="8">
        <v>12</v>
      </c>
      <c r="C19" s="9" t="s">
        <v>34</v>
      </c>
      <c r="D19" s="12">
        <v>3</v>
      </c>
      <c r="E19" s="7">
        <v>3</v>
      </c>
      <c r="F19" s="7" t="s">
        <v>13</v>
      </c>
      <c r="G19" s="7">
        <v>100000</v>
      </c>
      <c r="H19" s="26">
        <f t="shared" si="0"/>
        <v>300000</v>
      </c>
      <c r="I19" s="46"/>
    </row>
    <row r="20" spans="1:9" ht="42.75" x14ac:dyDescent="0.2">
      <c r="A20" s="9" t="s">
        <v>6</v>
      </c>
      <c r="B20" s="8">
        <v>12</v>
      </c>
      <c r="C20" s="9" t="s">
        <v>35</v>
      </c>
      <c r="D20" s="12">
        <v>3</v>
      </c>
      <c r="E20" s="7">
        <v>5000</v>
      </c>
      <c r="F20" s="7" t="s">
        <v>36</v>
      </c>
      <c r="G20" s="7">
        <v>5</v>
      </c>
      <c r="H20" s="26">
        <f t="shared" si="0"/>
        <v>25000</v>
      </c>
      <c r="I20" s="46"/>
    </row>
    <row r="21" spans="1:9" x14ac:dyDescent="0.2">
      <c r="A21" s="9" t="s">
        <v>6</v>
      </c>
      <c r="B21" s="8">
        <v>12</v>
      </c>
      <c r="C21" s="9" t="s">
        <v>37</v>
      </c>
      <c r="D21" s="12">
        <v>3</v>
      </c>
      <c r="E21" s="7">
        <v>100000</v>
      </c>
      <c r="F21" s="7" t="s">
        <v>38</v>
      </c>
      <c r="G21" s="7">
        <v>1.9</v>
      </c>
      <c r="H21" s="26">
        <f t="shared" si="0"/>
        <v>190000</v>
      </c>
      <c r="I21" s="46"/>
    </row>
    <row r="22" spans="1:9" x14ac:dyDescent="0.2">
      <c r="A22" s="9" t="s">
        <v>6</v>
      </c>
      <c r="B22" s="8">
        <v>12</v>
      </c>
      <c r="C22" s="9" t="s">
        <v>39</v>
      </c>
      <c r="D22" s="12">
        <v>3</v>
      </c>
      <c r="E22" s="7">
        <v>20</v>
      </c>
      <c r="F22" s="7" t="s">
        <v>13</v>
      </c>
      <c r="G22" s="7">
        <v>1500</v>
      </c>
      <c r="H22" s="26">
        <f t="shared" si="0"/>
        <v>30000</v>
      </c>
      <c r="I22" s="46"/>
    </row>
    <row r="23" spans="1:9" ht="15" thickBot="1" x14ac:dyDescent="0.25">
      <c r="A23" s="18" t="s">
        <v>6</v>
      </c>
      <c r="B23" s="17">
        <v>12</v>
      </c>
      <c r="C23" s="18" t="s">
        <v>113</v>
      </c>
      <c r="D23" s="104">
        <v>3</v>
      </c>
      <c r="E23" s="16">
        <v>1</v>
      </c>
      <c r="F23" s="16" t="s">
        <v>33</v>
      </c>
      <c r="G23" s="16">
        <v>800</v>
      </c>
      <c r="H23" s="27">
        <f t="shared" si="0"/>
        <v>800</v>
      </c>
      <c r="I23" s="121">
        <f>SUM(H4:H23)</f>
        <v>1257600</v>
      </c>
    </row>
    <row r="24" spans="1:9" x14ac:dyDescent="0.2">
      <c r="A24" s="15"/>
      <c r="B24" s="14"/>
      <c r="C24" s="15"/>
      <c r="D24" s="84"/>
      <c r="E24" s="13"/>
      <c r="F24" s="13"/>
      <c r="G24" s="13"/>
      <c r="H24" s="28"/>
      <c r="I24" s="120"/>
    </row>
    <row r="25" spans="1:9" x14ac:dyDescent="0.2">
      <c r="A25" s="9" t="s">
        <v>40</v>
      </c>
      <c r="B25" s="8">
        <v>19</v>
      </c>
      <c r="C25" s="9" t="s">
        <v>53</v>
      </c>
      <c r="D25" s="12">
        <v>3</v>
      </c>
      <c r="E25" s="7">
        <v>1</v>
      </c>
      <c r="F25" s="7" t="s">
        <v>33</v>
      </c>
      <c r="G25" s="7">
        <v>8500</v>
      </c>
      <c r="H25" s="26">
        <f>PRODUCT(E25:G25)</f>
        <v>8500</v>
      </c>
      <c r="I25" s="46"/>
    </row>
    <row r="26" spans="1:9" ht="15" thickBot="1" x14ac:dyDescent="0.25">
      <c r="A26" s="18" t="s">
        <v>40</v>
      </c>
      <c r="B26" s="17">
        <v>20</v>
      </c>
      <c r="C26" s="18" t="s">
        <v>54</v>
      </c>
      <c r="D26" s="104">
        <v>3</v>
      </c>
      <c r="E26" s="16">
        <v>1</v>
      </c>
      <c r="F26" s="16" t="s">
        <v>33</v>
      </c>
      <c r="G26" s="16">
        <v>30000</v>
      </c>
      <c r="H26" s="27">
        <f>PRODUCT(E26:G26)</f>
        <v>30000</v>
      </c>
      <c r="I26" s="121">
        <f>SUM(H25:H26)</f>
        <v>38500</v>
      </c>
    </row>
    <row r="27" spans="1:9" x14ac:dyDescent="0.2">
      <c r="A27" s="15"/>
      <c r="B27" s="14"/>
      <c r="C27" s="15"/>
      <c r="D27" s="84"/>
      <c r="E27" s="13"/>
      <c r="F27" s="13"/>
      <c r="G27" s="13"/>
      <c r="H27" s="28"/>
      <c r="I27" s="48"/>
    </row>
    <row r="28" spans="1:9" ht="15" thickBot="1" x14ac:dyDescent="0.25">
      <c r="A28" s="18" t="s">
        <v>57</v>
      </c>
      <c r="B28" s="17">
        <v>28</v>
      </c>
      <c r="C28" s="18" t="s">
        <v>79</v>
      </c>
      <c r="D28" s="104">
        <v>3</v>
      </c>
      <c r="E28" s="16">
        <v>830</v>
      </c>
      <c r="F28" s="16" t="s">
        <v>17</v>
      </c>
      <c r="G28" s="16">
        <v>5</v>
      </c>
      <c r="H28" s="27">
        <f>PRODUCT(E28:G28)</f>
        <v>4150</v>
      </c>
      <c r="I28" s="121">
        <f>SUM(H28)</f>
        <v>4150</v>
      </c>
    </row>
    <row r="29" spans="1:9" x14ac:dyDescent="0.2">
      <c r="A29" s="15"/>
      <c r="B29" s="14"/>
      <c r="C29" s="15"/>
      <c r="D29" s="84"/>
      <c r="E29" s="13"/>
      <c r="F29" s="13"/>
      <c r="G29" s="13"/>
      <c r="H29" s="28"/>
      <c r="I29" s="48"/>
    </row>
    <row r="30" spans="1:9" x14ac:dyDescent="0.2">
      <c r="A30" s="9" t="s">
        <v>73</v>
      </c>
      <c r="B30" s="8">
        <v>36</v>
      </c>
      <c r="C30" s="9" t="s">
        <v>86</v>
      </c>
      <c r="D30" s="12">
        <v>3</v>
      </c>
      <c r="E30" s="7">
        <v>180</v>
      </c>
      <c r="F30" s="7" t="s">
        <v>30</v>
      </c>
      <c r="G30" s="7">
        <v>20</v>
      </c>
      <c r="H30" s="26">
        <f t="shared" ref="H30:H35" si="1">PRODUCT(E30:G30)</f>
        <v>3600</v>
      </c>
      <c r="I30" s="46"/>
    </row>
    <row r="31" spans="1:9" x14ac:dyDescent="0.2">
      <c r="A31" s="9" t="s">
        <v>73</v>
      </c>
      <c r="B31" s="8">
        <v>36</v>
      </c>
      <c r="C31" s="9" t="s">
        <v>87</v>
      </c>
      <c r="D31" s="12">
        <v>3</v>
      </c>
      <c r="E31" s="7">
        <v>360</v>
      </c>
      <c r="F31" s="7" t="s">
        <v>13</v>
      </c>
      <c r="G31" s="7">
        <v>10</v>
      </c>
      <c r="H31" s="26">
        <f t="shared" si="1"/>
        <v>3600</v>
      </c>
      <c r="I31" s="46"/>
    </row>
    <row r="32" spans="1:9" x14ac:dyDescent="0.2">
      <c r="A32" s="9" t="s">
        <v>73</v>
      </c>
      <c r="B32" s="8">
        <v>36</v>
      </c>
      <c r="C32" s="9" t="s">
        <v>88</v>
      </c>
      <c r="D32" s="12">
        <v>3</v>
      </c>
      <c r="E32" s="7">
        <v>10</v>
      </c>
      <c r="F32" s="7" t="s">
        <v>13</v>
      </c>
      <c r="G32" s="7">
        <v>500</v>
      </c>
      <c r="H32" s="26">
        <f t="shared" si="1"/>
        <v>5000</v>
      </c>
      <c r="I32" s="46"/>
    </row>
    <row r="33" spans="1:9" x14ac:dyDescent="0.2">
      <c r="A33" s="9" t="s">
        <v>73</v>
      </c>
      <c r="B33" s="8">
        <v>40</v>
      </c>
      <c r="C33" s="9" t="s">
        <v>94</v>
      </c>
      <c r="D33" s="12">
        <v>3</v>
      </c>
      <c r="E33" s="7">
        <v>1</v>
      </c>
      <c r="F33" s="7" t="s">
        <v>33</v>
      </c>
      <c r="G33" s="7">
        <v>1500</v>
      </c>
      <c r="H33" s="26">
        <f t="shared" si="1"/>
        <v>1500</v>
      </c>
      <c r="I33" s="46"/>
    </row>
    <row r="34" spans="1:9" x14ac:dyDescent="0.2">
      <c r="A34" s="9" t="s">
        <v>73</v>
      </c>
      <c r="B34" s="8">
        <v>44</v>
      </c>
      <c r="C34" s="9" t="s">
        <v>100</v>
      </c>
      <c r="D34" s="12">
        <v>3</v>
      </c>
      <c r="E34" s="7">
        <v>2</v>
      </c>
      <c r="F34" s="7" t="s">
        <v>13</v>
      </c>
      <c r="G34" s="7">
        <v>60000</v>
      </c>
      <c r="H34" s="26">
        <f t="shared" si="1"/>
        <v>120000</v>
      </c>
      <c r="I34" s="46"/>
    </row>
    <row r="35" spans="1:9" ht="15" thickBot="1" x14ac:dyDescent="0.25">
      <c r="A35" s="18" t="s">
        <v>73</v>
      </c>
      <c r="B35" s="17">
        <v>45</v>
      </c>
      <c r="C35" s="18" t="s">
        <v>101</v>
      </c>
      <c r="D35" s="104">
        <v>3</v>
      </c>
      <c r="E35" s="16">
        <v>3000</v>
      </c>
      <c r="F35" s="16" t="s">
        <v>17</v>
      </c>
      <c r="G35" s="16">
        <v>2.5</v>
      </c>
      <c r="H35" s="27">
        <f t="shared" si="1"/>
        <v>7500</v>
      </c>
      <c r="I35" s="121">
        <f>SUM(H30:H35)</f>
        <v>141200</v>
      </c>
    </row>
    <row r="36" spans="1:9" x14ac:dyDescent="0.2">
      <c r="A36" s="15"/>
      <c r="B36" s="14"/>
      <c r="C36" s="15"/>
      <c r="D36" s="84"/>
      <c r="E36" s="13"/>
      <c r="F36" s="13"/>
      <c r="G36" s="13"/>
      <c r="H36" s="28"/>
      <c r="I36" s="48"/>
    </row>
    <row r="37" spans="1:9" x14ac:dyDescent="0.2">
      <c r="A37" s="9" t="s">
        <v>103</v>
      </c>
      <c r="B37" s="8">
        <v>48</v>
      </c>
      <c r="C37" s="9" t="s">
        <v>108</v>
      </c>
      <c r="D37" s="12">
        <v>3</v>
      </c>
      <c r="E37" s="7">
        <v>1</v>
      </c>
      <c r="F37" s="7" t="s">
        <v>33</v>
      </c>
      <c r="G37" s="7">
        <v>4500</v>
      </c>
      <c r="H37" s="26">
        <f>PRODUCT(E37:G37)</f>
        <v>4500</v>
      </c>
      <c r="I37" s="46"/>
    </row>
    <row r="38" spans="1:9" x14ac:dyDescent="0.2">
      <c r="A38" s="9" t="s">
        <v>103</v>
      </c>
      <c r="B38" s="8">
        <v>50</v>
      </c>
      <c r="C38" s="10" t="s">
        <v>110</v>
      </c>
      <c r="D38" s="12">
        <v>3</v>
      </c>
      <c r="E38" s="11">
        <v>18570</v>
      </c>
      <c r="F38" s="11" t="s">
        <v>17</v>
      </c>
      <c r="G38" s="11" t="s">
        <v>49</v>
      </c>
      <c r="H38" s="29" t="s">
        <v>49</v>
      </c>
      <c r="I38" s="46"/>
    </row>
    <row r="39" spans="1:9" x14ac:dyDescent="0.2">
      <c r="A39" s="9" t="s">
        <v>103</v>
      </c>
      <c r="B39" s="8">
        <v>53</v>
      </c>
      <c r="C39" s="9" t="s">
        <v>118</v>
      </c>
      <c r="D39" s="12">
        <v>3</v>
      </c>
      <c r="E39" s="7">
        <v>448</v>
      </c>
      <c r="F39" s="7" t="s">
        <v>30</v>
      </c>
      <c r="G39" s="7">
        <v>4</v>
      </c>
      <c r="H39" s="26">
        <f t="shared" ref="H39:H43" si="2">PRODUCT(E39:G39)</f>
        <v>1792</v>
      </c>
      <c r="I39" s="46"/>
    </row>
    <row r="40" spans="1:9" x14ac:dyDescent="0.2">
      <c r="A40" s="9" t="s">
        <v>103</v>
      </c>
      <c r="B40" s="8">
        <v>53</v>
      </c>
      <c r="C40" s="9" t="s">
        <v>119</v>
      </c>
      <c r="D40" s="12">
        <v>3</v>
      </c>
      <c r="E40" s="7">
        <v>15</v>
      </c>
      <c r="F40" s="7" t="s">
        <v>13</v>
      </c>
      <c r="G40" s="7">
        <v>150</v>
      </c>
      <c r="H40" s="26">
        <f t="shared" si="2"/>
        <v>2250</v>
      </c>
      <c r="I40" s="46"/>
    </row>
    <row r="41" spans="1:9" x14ac:dyDescent="0.2">
      <c r="A41" s="9" t="s">
        <v>103</v>
      </c>
      <c r="B41" s="8">
        <v>55</v>
      </c>
      <c r="C41" s="9" t="s">
        <v>94</v>
      </c>
      <c r="D41" s="12">
        <v>3</v>
      </c>
      <c r="E41" s="7">
        <v>1</v>
      </c>
      <c r="F41" s="7" t="s">
        <v>33</v>
      </c>
      <c r="G41" s="7">
        <v>1500</v>
      </c>
      <c r="H41" s="26">
        <f t="shared" si="2"/>
        <v>1500</v>
      </c>
      <c r="I41" s="46"/>
    </row>
    <row r="42" spans="1:9" x14ac:dyDescent="0.2">
      <c r="A42" s="9" t="s">
        <v>103</v>
      </c>
      <c r="B42" s="8">
        <v>58</v>
      </c>
      <c r="C42" s="9" t="s">
        <v>131</v>
      </c>
      <c r="D42" s="12">
        <v>3</v>
      </c>
      <c r="E42" s="7">
        <v>24000</v>
      </c>
      <c r="F42" s="7" t="s">
        <v>17</v>
      </c>
      <c r="G42" s="7">
        <v>6</v>
      </c>
      <c r="H42" s="26">
        <f t="shared" si="2"/>
        <v>144000</v>
      </c>
      <c r="I42" s="46"/>
    </row>
    <row r="43" spans="1:9" ht="15" thickBot="1" x14ac:dyDescent="0.25">
      <c r="A43" s="18" t="s">
        <v>103</v>
      </c>
      <c r="B43" s="17">
        <v>58</v>
      </c>
      <c r="C43" s="18" t="s">
        <v>132</v>
      </c>
      <c r="D43" s="104">
        <v>3</v>
      </c>
      <c r="E43" s="16">
        <v>500</v>
      </c>
      <c r="F43" s="16" t="s">
        <v>30</v>
      </c>
      <c r="G43" s="16">
        <v>30</v>
      </c>
      <c r="H43" s="27">
        <f t="shared" si="2"/>
        <v>15000</v>
      </c>
      <c r="I43" s="121">
        <f>SUM(H37:H43)</f>
        <v>169042</v>
      </c>
    </row>
    <row r="44" spans="1:9" x14ac:dyDescent="0.2">
      <c r="A44" s="15"/>
      <c r="B44" s="14"/>
      <c r="C44" s="15"/>
      <c r="D44" s="84"/>
      <c r="E44" s="13"/>
      <c r="F44" s="13"/>
      <c r="G44" s="13"/>
      <c r="H44" s="28"/>
      <c r="I44" s="48"/>
    </row>
    <row r="45" spans="1:9" x14ac:dyDescent="0.2">
      <c r="A45" s="9" t="s">
        <v>134</v>
      </c>
      <c r="B45" s="8">
        <v>68</v>
      </c>
      <c r="C45" s="9" t="s">
        <v>145</v>
      </c>
      <c r="D45" s="12">
        <v>3</v>
      </c>
      <c r="E45" s="7">
        <v>4800</v>
      </c>
      <c r="F45" s="7" t="s">
        <v>17</v>
      </c>
      <c r="G45" s="7">
        <v>6</v>
      </c>
      <c r="H45" s="26">
        <f>PRODUCT(E45:G45)</f>
        <v>28800</v>
      </c>
      <c r="I45" s="46"/>
    </row>
    <row r="46" spans="1:9" ht="15" thickBot="1" x14ac:dyDescent="0.25">
      <c r="A46" s="18" t="s">
        <v>134</v>
      </c>
      <c r="B46" s="17">
        <v>69</v>
      </c>
      <c r="C46" s="18" t="s">
        <v>94</v>
      </c>
      <c r="D46" s="104">
        <v>3</v>
      </c>
      <c r="E46" s="16">
        <v>1</v>
      </c>
      <c r="F46" s="16" t="s">
        <v>33</v>
      </c>
      <c r="G46" s="16">
        <v>1200</v>
      </c>
      <c r="H46" s="143">
        <f>PRODUCT(E46:G46)</f>
        <v>1200</v>
      </c>
      <c r="I46" s="47">
        <f>SUM(H45:H46)</f>
        <v>30000</v>
      </c>
    </row>
    <row r="47" spans="1:9" x14ac:dyDescent="0.2">
      <c r="A47" s="15"/>
      <c r="B47" s="14"/>
      <c r="C47" s="15"/>
      <c r="D47" s="84"/>
      <c r="E47" s="13"/>
      <c r="F47" s="13"/>
      <c r="G47" s="13"/>
      <c r="H47" s="28"/>
      <c r="I47" s="120"/>
    </row>
    <row r="48" spans="1:9" x14ac:dyDescent="0.2">
      <c r="A48" s="9" t="s">
        <v>146</v>
      </c>
      <c r="B48" s="8">
        <v>76</v>
      </c>
      <c r="C48" s="9" t="s">
        <v>94</v>
      </c>
      <c r="D48" s="12">
        <v>3</v>
      </c>
      <c r="E48" s="7">
        <v>1</v>
      </c>
      <c r="F48" s="7" t="s">
        <v>33</v>
      </c>
      <c r="G48" s="7">
        <v>1200</v>
      </c>
      <c r="H48" s="26">
        <f>PRODUCT(E48:G48)</f>
        <v>1200</v>
      </c>
      <c r="I48" s="46"/>
    </row>
    <row r="49" spans="1:9" ht="15" thickBot="1" x14ac:dyDescent="0.25">
      <c r="A49" s="18" t="s">
        <v>146</v>
      </c>
      <c r="B49" s="17">
        <v>79</v>
      </c>
      <c r="C49" s="19" t="s">
        <v>155</v>
      </c>
      <c r="D49" s="104">
        <v>3</v>
      </c>
      <c r="E49" s="20">
        <v>2250</v>
      </c>
      <c r="F49" s="20" t="s">
        <v>17</v>
      </c>
      <c r="G49" s="20" t="s">
        <v>49</v>
      </c>
      <c r="H49" s="30" t="s">
        <v>49</v>
      </c>
      <c r="I49" s="121">
        <f>SUM(H48:H49)</f>
        <v>1200</v>
      </c>
    </row>
    <row r="50" spans="1:9" x14ac:dyDescent="0.2">
      <c r="A50" s="15"/>
      <c r="B50" s="14"/>
      <c r="C50" s="86"/>
      <c r="D50" s="84"/>
      <c r="E50" s="88"/>
      <c r="F50" s="88"/>
      <c r="G50" s="88"/>
      <c r="H50" s="89"/>
      <c r="I50" s="48"/>
    </row>
    <row r="51" spans="1:9" ht="15" thickBot="1" x14ac:dyDescent="0.25">
      <c r="A51" s="18" t="s">
        <v>196</v>
      </c>
      <c r="B51" s="17">
        <v>81</v>
      </c>
      <c r="C51" s="18" t="s">
        <v>157</v>
      </c>
      <c r="D51" s="104">
        <v>3</v>
      </c>
      <c r="E51" s="16">
        <v>500</v>
      </c>
      <c r="F51" s="16" t="s">
        <v>17</v>
      </c>
      <c r="G51" s="16">
        <v>8</v>
      </c>
      <c r="H51" s="27">
        <f>PRODUCT(E51:G51)</f>
        <v>4000</v>
      </c>
      <c r="I51" s="121">
        <f>SUM(H51)</f>
        <v>4000</v>
      </c>
    </row>
    <row r="52" spans="1:9" x14ac:dyDescent="0.2">
      <c r="A52" s="15"/>
      <c r="B52" s="14"/>
      <c r="C52" s="15"/>
      <c r="D52" s="84"/>
      <c r="E52" s="13"/>
      <c r="F52" s="13"/>
      <c r="G52" s="13"/>
      <c r="H52" s="28"/>
      <c r="I52" s="48"/>
    </row>
    <row r="53" spans="1:9" x14ac:dyDescent="0.2">
      <c r="A53" s="9" t="s">
        <v>165</v>
      </c>
      <c r="B53" s="8">
        <v>92</v>
      </c>
      <c r="C53" s="9" t="s">
        <v>167</v>
      </c>
      <c r="D53" s="12">
        <v>3</v>
      </c>
      <c r="E53" s="7">
        <v>4</v>
      </c>
      <c r="F53" s="7" t="s">
        <v>13</v>
      </c>
      <c r="G53" s="7">
        <v>2500</v>
      </c>
      <c r="H53" s="26">
        <f>PRODUCT(E53:G53)</f>
        <v>10000</v>
      </c>
      <c r="I53" s="46"/>
    </row>
    <row r="54" spans="1:9" ht="15" customHeight="1" thickBot="1" x14ac:dyDescent="0.25">
      <c r="A54" s="18" t="s">
        <v>165</v>
      </c>
      <c r="B54" s="17">
        <v>93</v>
      </c>
      <c r="C54" s="18" t="s">
        <v>168</v>
      </c>
      <c r="D54" s="104">
        <v>3</v>
      </c>
      <c r="E54" s="16">
        <v>1</v>
      </c>
      <c r="F54" s="16" t="s">
        <v>13</v>
      </c>
      <c r="G54" s="16">
        <v>6500</v>
      </c>
      <c r="H54" s="27">
        <f>PRODUCT(E54:G54)</f>
        <v>6500</v>
      </c>
      <c r="I54" s="121">
        <f>SUM(H53:H54)</f>
        <v>16500</v>
      </c>
    </row>
    <row r="55" spans="1:9" ht="15" customHeight="1" x14ac:dyDescent="0.2">
      <c r="A55" s="15"/>
      <c r="B55" s="14"/>
      <c r="C55" s="15"/>
      <c r="D55" s="84"/>
      <c r="E55" s="13"/>
      <c r="F55" s="13"/>
      <c r="G55" s="13"/>
      <c r="H55" s="28"/>
      <c r="I55" s="48"/>
    </row>
    <row r="56" spans="1:9" ht="28.5" x14ac:dyDescent="0.2">
      <c r="A56" s="9" t="s">
        <v>235</v>
      </c>
      <c r="B56" s="8">
        <v>100</v>
      </c>
      <c r="C56" s="9" t="s">
        <v>168</v>
      </c>
      <c r="D56" s="12">
        <v>3</v>
      </c>
      <c r="E56" s="7">
        <v>1</v>
      </c>
      <c r="F56" s="7" t="s">
        <v>13</v>
      </c>
      <c r="G56" s="7">
        <v>7500</v>
      </c>
      <c r="H56" s="26">
        <f>PRODUCT(E56:G56)</f>
        <v>7500</v>
      </c>
      <c r="I56" s="46"/>
    </row>
    <row r="57" spans="1:9" x14ac:dyDescent="0.2">
      <c r="A57" s="15" t="s">
        <v>220</v>
      </c>
      <c r="B57" s="14"/>
      <c r="C57" s="15"/>
      <c r="D57" s="84"/>
      <c r="E57" s="13"/>
      <c r="F57" s="13"/>
      <c r="G57" s="13"/>
      <c r="H57" s="28">
        <f t="shared" ref="H57" si="3">PRODUCT(E57:G57)</f>
        <v>0</v>
      </c>
      <c r="I57" s="128">
        <f>SUM(I23:I56)</f>
        <v>1662192</v>
      </c>
    </row>
    <row r="58" spans="1:9" x14ac:dyDescent="0.2">
      <c r="A58" s="24"/>
      <c r="B58" s="23"/>
      <c r="C58" s="24"/>
      <c r="D58" s="105"/>
      <c r="E58" s="22"/>
      <c r="F58" s="22"/>
      <c r="G58" s="22"/>
      <c r="H58" s="31"/>
      <c r="I58" s="51"/>
    </row>
    <row r="59" spans="1:9" ht="15.75" x14ac:dyDescent="0.2">
      <c r="A59" s="92"/>
      <c r="B59" s="25"/>
      <c r="C59" s="187" t="s">
        <v>190</v>
      </c>
      <c r="D59" s="187"/>
      <c r="E59" s="187"/>
      <c r="F59" s="187"/>
      <c r="G59" s="187"/>
      <c r="H59" s="83">
        <f>SUM(I57)</f>
        <v>1662192</v>
      </c>
      <c r="I59" s="51"/>
    </row>
    <row r="60" spans="1:9" x14ac:dyDescent="0.2">
      <c r="A60" s="24"/>
      <c r="B60" s="23"/>
      <c r="C60" s="24"/>
      <c r="D60" s="105"/>
      <c r="E60" s="22"/>
      <c r="F60" s="22"/>
      <c r="G60" s="22"/>
      <c r="H60" s="31"/>
      <c r="I60" s="51"/>
    </row>
    <row r="61" spans="1:9" ht="28.5" x14ac:dyDescent="0.2">
      <c r="A61" s="93" t="s">
        <v>202</v>
      </c>
      <c r="B61" s="82" t="s">
        <v>203</v>
      </c>
      <c r="C61" s="93"/>
      <c r="D61" s="72"/>
      <c r="E61" s="176">
        <f t="shared" ref="E61:E62" si="4">PRODUCT(B61,D61)</f>
        <v>0</v>
      </c>
      <c r="F61" s="176"/>
      <c r="G61" s="176"/>
      <c r="H61" s="176"/>
      <c r="I61" s="52"/>
    </row>
    <row r="62" spans="1:9" x14ac:dyDescent="0.2">
      <c r="A62" s="93" t="s">
        <v>204</v>
      </c>
      <c r="B62" s="82" t="s">
        <v>203</v>
      </c>
      <c r="C62" s="93"/>
      <c r="D62" s="72"/>
      <c r="E62" s="176">
        <f t="shared" si="4"/>
        <v>0</v>
      </c>
      <c r="F62" s="176"/>
      <c r="G62" s="176"/>
      <c r="H62" s="176"/>
      <c r="I62" s="52"/>
    </row>
    <row r="63" spans="1:9" x14ac:dyDescent="0.2">
      <c r="A63" s="93"/>
      <c r="B63" s="82"/>
      <c r="C63" s="93"/>
      <c r="D63" s="72"/>
      <c r="E63" s="176"/>
      <c r="F63" s="176"/>
      <c r="G63" s="176"/>
      <c r="H63" s="176"/>
      <c r="I63" s="52"/>
    </row>
    <row r="64" spans="1:9" x14ac:dyDescent="0.2">
      <c r="A64" s="94" t="s">
        <v>205</v>
      </c>
      <c r="B64" s="82"/>
      <c r="C64" s="93"/>
      <c r="D64" s="72"/>
      <c r="E64" s="176">
        <f>H59</f>
        <v>1662192</v>
      </c>
      <c r="F64" s="176"/>
      <c r="G64" s="176"/>
      <c r="H64" s="176"/>
      <c r="I64" s="52"/>
    </row>
    <row r="65" spans="1:9" x14ac:dyDescent="0.2">
      <c r="A65" s="94"/>
      <c r="B65" s="82"/>
      <c r="C65" s="93"/>
      <c r="D65" s="72"/>
      <c r="E65" s="82"/>
      <c r="F65" s="1"/>
      <c r="G65" s="1"/>
      <c r="H65" s="32"/>
      <c r="I65" s="52"/>
    </row>
    <row r="66" spans="1:9" x14ac:dyDescent="0.2">
      <c r="A66" s="93" t="s">
        <v>206</v>
      </c>
      <c r="B66" s="82"/>
      <c r="C66" s="93"/>
      <c r="D66" s="73">
        <v>0.1</v>
      </c>
      <c r="E66" s="176">
        <f>PRODUCT(D66,E64)</f>
        <v>166219.20000000001</v>
      </c>
      <c r="F66" s="176"/>
      <c r="G66" s="176"/>
      <c r="H66" s="176"/>
      <c r="I66" s="52"/>
    </row>
    <row r="67" spans="1:9" ht="28.5" x14ac:dyDescent="0.2">
      <c r="A67" s="93" t="s">
        <v>207</v>
      </c>
      <c r="B67" s="82"/>
      <c r="C67" s="93"/>
      <c r="D67" s="73">
        <v>0.06</v>
      </c>
      <c r="E67" s="176">
        <f>PRODUCT(D67,E64)</f>
        <v>99731.51999999999</v>
      </c>
      <c r="F67" s="176"/>
      <c r="G67" s="176"/>
      <c r="H67" s="176"/>
      <c r="I67" s="52"/>
    </row>
    <row r="68" spans="1:9" x14ac:dyDescent="0.2">
      <c r="A68" s="93" t="s">
        <v>208</v>
      </c>
      <c r="B68" s="82"/>
      <c r="C68" s="93"/>
      <c r="D68" s="73">
        <v>0.02</v>
      </c>
      <c r="E68" s="176">
        <f>PRODUCT(D68,E64)</f>
        <v>33243.840000000004</v>
      </c>
      <c r="F68" s="176"/>
      <c r="G68" s="176"/>
      <c r="H68" s="176"/>
      <c r="I68" s="52"/>
    </row>
    <row r="69" spans="1:9" ht="28.5" x14ac:dyDescent="0.2">
      <c r="A69" s="93" t="s">
        <v>209</v>
      </c>
      <c r="B69" s="82"/>
      <c r="C69" s="93"/>
      <c r="D69" s="73">
        <v>0.1</v>
      </c>
      <c r="E69" s="176">
        <f>D69*E64</f>
        <v>166219.20000000001</v>
      </c>
      <c r="F69" s="176"/>
      <c r="G69" s="176"/>
      <c r="H69" s="176"/>
      <c r="I69" s="52"/>
    </row>
    <row r="70" spans="1:9" x14ac:dyDescent="0.2">
      <c r="A70" s="176" t="s">
        <v>210</v>
      </c>
      <c r="B70" s="176"/>
      <c r="C70" s="176"/>
      <c r="D70" s="176"/>
      <c r="E70" s="177">
        <f>SUM(E64:E69)</f>
        <v>2127605.7600000002</v>
      </c>
      <c r="F70" s="177"/>
      <c r="G70" s="177"/>
      <c r="H70" s="177"/>
      <c r="I70" s="81"/>
    </row>
    <row r="71" spans="1:9" ht="15" x14ac:dyDescent="0.25">
      <c r="A71" s="95"/>
      <c r="B71" s="74"/>
      <c r="C71" s="95"/>
      <c r="D71" s="74"/>
      <c r="E71" s="183"/>
      <c r="F71" s="183"/>
      <c r="G71" s="183"/>
      <c r="H71" s="183"/>
      <c r="I71" s="52"/>
    </row>
    <row r="72" spans="1:9" ht="42.75" x14ac:dyDescent="0.2">
      <c r="A72" s="93" t="s">
        <v>211</v>
      </c>
      <c r="B72" s="82"/>
      <c r="C72" s="93"/>
      <c r="D72" s="75">
        <v>0.05</v>
      </c>
      <c r="E72" s="176">
        <f>PRODUCT(E70,D72)</f>
        <v>106380.28800000002</v>
      </c>
      <c r="F72" s="176"/>
      <c r="G72" s="176"/>
      <c r="H72" s="176"/>
      <c r="I72" s="52"/>
    </row>
    <row r="73" spans="1:9" x14ac:dyDescent="0.2">
      <c r="A73" s="93"/>
      <c r="B73" s="82"/>
      <c r="C73" s="93"/>
      <c r="D73" s="75"/>
      <c r="E73" s="176"/>
      <c r="F73" s="176"/>
      <c r="G73" s="176"/>
      <c r="H73" s="176"/>
      <c r="I73" s="52"/>
    </row>
    <row r="74" spans="1:9" x14ac:dyDescent="0.2">
      <c r="A74" s="93" t="s">
        <v>215</v>
      </c>
      <c r="B74" s="82"/>
      <c r="C74" s="93"/>
      <c r="D74" s="75">
        <v>0.1</v>
      </c>
      <c r="E74" s="176">
        <f>PRODUCT(D74,E70)</f>
        <v>212760.57600000003</v>
      </c>
      <c r="F74" s="176"/>
      <c r="G74" s="176"/>
      <c r="H74" s="176"/>
      <c r="I74" s="52"/>
    </row>
    <row r="75" spans="1:9" x14ac:dyDescent="0.2">
      <c r="A75" s="93" t="s">
        <v>212</v>
      </c>
      <c r="B75" s="82"/>
      <c r="C75" s="93"/>
      <c r="D75" s="75">
        <v>1.4999999999999999E-2</v>
      </c>
      <c r="E75" s="176">
        <f>PRODUCT(E70,D75)</f>
        <v>31914.086400000004</v>
      </c>
      <c r="F75" s="176"/>
      <c r="G75" s="176"/>
      <c r="H75" s="176"/>
      <c r="I75" s="52"/>
    </row>
    <row r="76" spans="1:9" x14ac:dyDescent="0.2">
      <c r="A76" s="93"/>
      <c r="B76" s="82"/>
      <c r="C76" s="93"/>
      <c r="D76" s="72"/>
      <c r="E76" s="82"/>
      <c r="F76" s="1"/>
      <c r="G76" s="1"/>
      <c r="H76" s="32"/>
      <c r="I76" s="52"/>
    </row>
    <row r="77" spans="1:9" ht="15" x14ac:dyDescent="0.25">
      <c r="A77" s="180" t="s">
        <v>213</v>
      </c>
      <c r="B77" s="181"/>
      <c r="C77" s="181"/>
      <c r="D77" s="182"/>
      <c r="E77" s="184">
        <f>SUM(E70:E76)</f>
        <v>2478660.7104000002</v>
      </c>
      <c r="F77" s="185"/>
      <c r="G77" s="185"/>
      <c r="H77" s="186"/>
      <c r="I77" s="81"/>
    </row>
    <row r="78" spans="1:9" x14ac:dyDescent="0.2">
      <c r="A78" s="96"/>
      <c r="B78" s="76"/>
      <c r="C78" s="97"/>
      <c r="D78" s="78"/>
      <c r="E78" s="106"/>
      <c r="F78" s="1"/>
      <c r="G78" s="1"/>
      <c r="H78" s="32"/>
      <c r="I78" s="52"/>
    </row>
    <row r="79" spans="1:9" x14ac:dyDescent="0.2">
      <c r="A79" s="175" t="s">
        <v>214</v>
      </c>
      <c r="B79" s="175"/>
      <c r="C79" s="175"/>
      <c r="D79" s="175"/>
      <c r="E79" s="175"/>
      <c r="F79" s="175"/>
      <c r="G79" s="175"/>
      <c r="H79" s="175"/>
      <c r="I79" s="52"/>
    </row>
  </sheetData>
  <mergeCells count="19">
    <mergeCell ref="A79:H79"/>
    <mergeCell ref="E72:H72"/>
    <mergeCell ref="E73:H73"/>
    <mergeCell ref="E74:H74"/>
    <mergeCell ref="E75:H75"/>
    <mergeCell ref="A77:D77"/>
    <mergeCell ref="E77:H77"/>
    <mergeCell ref="E71:H71"/>
    <mergeCell ref="C59:G59"/>
    <mergeCell ref="E61:H61"/>
    <mergeCell ref="E62:H62"/>
    <mergeCell ref="E63:H63"/>
    <mergeCell ref="E64:H64"/>
    <mergeCell ref="E66:H66"/>
    <mergeCell ref="E67:H67"/>
    <mergeCell ref="E68:H68"/>
    <mergeCell ref="E69:H69"/>
    <mergeCell ref="A70:D70"/>
    <mergeCell ref="E70:H70"/>
  </mergeCells>
  <pageMargins left="0.7" right="0.7" top="0.75" bottom="0.75" header="0.3" footer="0.3"/>
  <pageSetup scale="9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92"/>
  <sheetViews>
    <sheetView tabSelected="1" workbookViewId="0">
      <pane ySplit="3" topLeftCell="A24" activePane="bottomLeft" state="frozen"/>
      <selection pane="bottomLeft" activeCell="J1" sqref="J1:J1048576"/>
    </sheetView>
  </sheetViews>
  <sheetFormatPr defaultColWidth="8.875" defaultRowHeight="14.25" x14ac:dyDescent="0.2"/>
  <cols>
    <col min="1" max="1" width="21" style="91" customWidth="1"/>
    <col min="2" max="2" width="8.875" style="91" bestFit="1" customWidth="1"/>
    <col min="3" max="3" width="73.125" style="101" bestFit="1" customWidth="1"/>
    <col min="4" max="4" width="7" style="91" bestFit="1" customWidth="1"/>
    <col min="5" max="5" width="9.125" style="91" bestFit="1" customWidth="1"/>
    <col min="6" max="6" width="4.5" style="91" bestFit="1" customWidth="1"/>
    <col min="7" max="7" width="9.125" style="91" bestFit="1" customWidth="1"/>
    <col min="8" max="8" width="14.5" style="91" customWidth="1"/>
    <col min="9" max="9" width="3.125" style="91" customWidth="1"/>
    <col min="10" max="18" width="12.5" style="91" bestFit="1" customWidth="1"/>
    <col min="19" max="16384" width="8.875" style="91"/>
  </cols>
  <sheetData>
    <row r="1" spans="1:18" ht="30.75" customHeight="1" x14ac:dyDescent="0.3">
      <c r="A1" s="162" t="s">
        <v>232</v>
      </c>
      <c r="B1" s="163"/>
      <c r="C1" s="164"/>
    </row>
    <row r="2" spans="1:18" ht="15" x14ac:dyDescent="0.25">
      <c r="A2" s="165"/>
    </row>
    <row r="3" spans="1:18" ht="30" x14ac:dyDescent="0.25">
      <c r="A3" s="56" t="s">
        <v>233</v>
      </c>
      <c r="B3" s="144" t="s">
        <v>7</v>
      </c>
      <c r="C3" s="98" t="s">
        <v>1</v>
      </c>
      <c r="D3" s="64" t="s">
        <v>195</v>
      </c>
      <c r="E3" s="56" t="s">
        <v>2</v>
      </c>
      <c r="F3" s="56" t="s">
        <v>3</v>
      </c>
      <c r="G3" s="56" t="s">
        <v>4</v>
      </c>
      <c r="H3" s="145" t="s">
        <v>5</v>
      </c>
      <c r="I3" s="146"/>
      <c r="J3" s="161" t="s">
        <v>223</v>
      </c>
      <c r="K3" s="161" t="s">
        <v>224</v>
      </c>
      <c r="L3" s="161" t="s">
        <v>225</v>
      </c>
      <c r="M3" s="161" t="s">
        <v>226</v>
      </c>
      <c r="N3" s="161" t="s">
        <v>227</v>
      </c>
      <c r="O3" s="161" t="s">
        <v>228</v>
      </c>
      <c r="P3" s="161" t="s">
        <v>229</v>
      </c>
      <c r="Q3" s="161" t="s">
        <v>230</v>
      </c>
      <c r="R3" s="161" t="s">
        <v>231</v>
      </c>
    </row>
    <row r="4" spans="1:18" x14ac:dyDescent="0.2">
      <c r="A4" s="9" t="s">
        <v>6</v>
      </c>
      <c r="B4" s="148">
        <v>1</v>
      </c>
      <c r="C4" s="160" t="s">
        <v>191</v>
      </c>
      <c r="D4" s="65">
        <v>3</v>
      </c>
      <c r="E4" s="9"/>
      <c r="F4" s="9"/>
      <c r="G4" s="9"/>
      <c r="H4" s="149" t="s">
        <v>192</v>
      </c>
      <c r="I4" s="150"/>
      <c r="J4" s="147"/>
      <c r="K4" s="147"/>
      <c r="L4" s="147"/>
      <c r="M4" s="147"/>
      <c r="N4" s="147"/>
      <c r="O4" s="147"/>
      <c r="P4" s="147"/>
      <c r="Q4" s="147"/>
      <c r="R4" s="147"/>
    </row>
    <row r="5" spans="1:18" x14ac:dyDescent="0.2">
      <c r="A5" s="9" t="s">
        <v>6</v>
      </c>
      <c r="B5" s="148">
        <v>2</v>
      </c>
      <c r="C5" s="160" t="s">
        <v>193</v>
      </c>
      <c r="D5" s="65">
        <v>2</v>
      </c>
      <c r="E5" s="9">
        <v>600</v>
      </c>
      <c r="F5" s="9" t="s">
        <v>30</v>
      </c>
      <c r="G5" s="9">
        <v>500</v>
      </c>
      <c r="H5" s="151">
        <f t="shared" ref="H5" si="0">PRODUCT(E5:G5)</f>
        <v>300000</v>
      </c>
      <c r="I5" s="152"/>
      <c r="J5" s="147"/>
      <c r="K5" s="147"/>
      <c r="L5" s="147"/>
      <c r="M5" s="147"/>
      <c r="N5" s="147"/>
      <c r="O5" s="147"/>
      <c r="P5" s="147"/>
      <c r="Q5" s="147"/>
      <c r="R5" s="147"/>
    </row>
    <row r="6" spans="1:18" x14ac:dyDescent="0.2">
      <c r="A6" s="9" t="s">
        <v>6</v>
      </c>
      <c r="B6" s="148">
        <v>2</v>
      </c>
      <c r="C6" s="160" t="s">
        <v>194</v>
      </c>
      <c r="D6" s="65">
        <v>2</v>
      </c>
      <c r="E6" s="9"/>
      <c r="F6" s="9"/>
      <c r="G6" s="9"/>
      <c r="H6" s="151" t="s">
        <v>192</v>
      </c>
      <c r="I6" s="152"/>
      <c r="J6" s="147"/>
      <c r="K6" s="147"/>
      <c r="L6" s="147"/>
      <c r="M6" s="147"/>
      <c r="N6" s="147"/>
      <c r="O6" s="147"/>
      <c r="P6" s="147"/>
      <c r="Q6" s="147"/>
      <c r="R6" s="147"/>
    </row>
    <row r="7" spans="1:18" x14ac:dyDescent="0.2">
      <c r="A7" s="9" t="s">
        <v>6</v>
      </c>
      <c r="B7" s="148">
        <v>3</v>
      </c>
      <c r="C7" s="7" t="s">
        <v>12</v>
      </c>
      <c r="D7" s="61">
        <v>3</v>
      </c>
      <c r="E7" s="9">
        <v>750</v>
      </c>
      <c r="F7" s="9" t="s">
        <v>10</v>
      </c>
      <c r="G7" s="9">
        <v>20</v>
      </c>
      <c r="H7" s="151">
        <f>PRODUCT(E7:G7)</f>
        <v>15000</v>
      </c>
      <c r="I7" s="152"/>
      <c r="J7" s="147"/>
      <c r="K7" s="147"/>
      <c r="L7" s="147"/>
      <c r="M7" s="147"/>
      <c r="N7" s="147"/>
      <c r="O7" s="147"/>
      <c r="P7" s="147"/>
      <c r="Q7" s="147"/>
      <c r="R7" s="147"/>
    </row>
    <row r="8" spans="1:18" x14ac:dyDescent="0.2">
      <c r="A8" s="9" t="s">
        <v>6</v>
      </c>
      <c r="B8" s="148">
        <v>3</v>
      </c>
      <c r="C8" s="7" t="s">
        <v>11</v>
      </c>
      <c r="D8" s="61">
        <v>3</v>
      </c>
      <c r="E8" s="9">
        <v>6000</v>
      </c>
      <c r="F8" s="9" t="s">
        <v>9</v>
      </c>
      <c r="G8" s="9">
        <v>25</v>
      </c>
      <c r="H8" s="151">
        <f>PRODUCT(E8:G8)</f>
        <v>150000</v>
      </c>
      <c r="I8" s="152"/>
      <c r="J8" s="147"/>
      <c r="K8" s="147"/>
      <c r="L8" s="147"/>
      <c r="M8" s="147"/>
      <c r="N8" s="147"/>
      <c r="O8" s="147"/>
      <c r="P8" s="147"/>
      <c r="Q8" s="147"/>
      <c r="R8" s="147"/>
    </row>
    <row r="9" spans="1:18" x14ac:dyDescent="0.2">
      <c r="A9" s="9" t="s">
        <v>6</v>
      </c>
      <c r="B9" s="148">
        <v>3</v>
      </c>
      <c r="C9" s="7" t="s">
        <v>8</v>
      </c>
      <c r="D9" s="61">
        <v>3</v>
      </c>
      <c r="E9" s="9">
        <v>800</v>
      </c>
      <c r="F9" s="9" t="s">
        <v>10</v>
      </c>
      <c r="G9" s="9">
        <v>20</v>
      </c>
      <c r="H9" s="151">
        <f t="shared" ref="H9:H72" si="1">PRODUCT(E9:G9)</f>
        <v>16000</v>
      </c>
      <c r="I9" s="152"/>
      <c r="J9" s="147"/>
      <c r="K9" s="147"/>
      <c r="L9" s="147"/>
      <c r="M9" s="147"/>
      <c r="N9" s="147"/>
      <c r="O9" s="147"/>
      <c r="P9" s="147"/>
      <c r="Q9" s="147"/>
      <c r="R9" s="147"/>
    </row>
    <row r="10" spans="1:18" x14ac:dyDescent="0.2">
      <c r="A10" s="9" t="s">
        <v>6</v>
      </c>
      <c r="B10" s="148">
        <v>5</v>
      </c>
      <c r="C10" s="7" t="s">
        <v>14</v>
      </c>
      <c r="D10" s="61">
        <v>3</v>
      </c>
      <c r="E10" s="9">
        <v>4250</v>
      </c>
      <c r="F10" s="9" t="s">
        <v>9</v>
      </c>
      <c r="G10" s="9">
        <v>10</v>
      </c>
      <c r="H10" s="151">
        <f t="shared" si="1"/>
        <v>42500</v>
      </c>
      <c r="I10" s="152"/>
      <c r="J10" s="147"/>
      <c r="K10" s="147"/>
      <c r="L10" s="147"/>
      <c r="M10" s="147"/>
      <c r="N10" s="147"/>
      <c r="O10" s="147"/>
      <c r="P10" s="147"/>
      <c r="Q10" s="147"/>
      <c r="R10" s="147"/>
    </row>
    <row r="11" spans="1:18" x14ac:dyDescent="0.2">
      <c r="A11" s="9" t="s">
        <v>6</v>
      </c>
      <c r="B11" s="148">
        <v>5</v>
      </c>
      <c r="C11" s="7" t="s">
        <v>15</v>
      </c>
      <c r="D11" s="61">
        <v>3</v>
      </c>
      <c r="E11" s="9">
        <v>45000</v>
      </c>
      <c r="F11" s="9" t="s">
        <v>9</v>
      </c>
      <c r="G11" s="9">
        <v>10</v>
      </c>
      <c r="H11" s="151">
        <f t="shared" si="1"/>
        <v>450000</v>
      </c>
      <c r="I11" s="152"/>
      <c r="J11" s="147"/>
      <c r="K11" s="147"/>
      <c r="L11" s="147"/>
      <c r="M11" s="147"/>
      <c r="N11" s="147"/>
      <c r="O11" s="147"/>
      <c r="P11" s="147"/>
      <c r="Q11" s="147"/>
      <c r="R11" s="147"/>
    </row>
    <row r="12" spans="1:18" x14ac:dyDescent="0.2">
      <c r="A12" s="9" t="s">
        <v>6</v>
      </c>
      <c r="B12" s="148">
        <v>6</v>
      </c>
      <c r="C12" s="7" t="s">
        <v>16</v>
      </c>
      <c r="D12" s="61">
        <v>2</v>
      </c>
      <c r="E12" s="9">
        <v>7000</v>
      </c>
      <c r="F12" s="9" t="s">
        <v>9</v>
      </c>
      <c r="G12" s="9">
        <v>10</v>
      </c>
      <c r="H12" s="151">
        <f t="shared" si="1"/>
        <v>70000</v>
      </c>
      <c r="I12" s="152"/>
      <c r="J12" s="147"/>
      <c r="K12" s="147"/>
      <c r="L12" s="147"/>
      <c r="M12" s="147"/>
      <c r="N12" s="147"/>
      <c r="O12" s="147"/>
      <c r="P12" s="147"/>
      <c r="Q12" s="147"/>
      <c r="R12" s="147"/>
    </row>
    <row r="13" spans="1:18" x14ac:dyDescent="0.2">
      <c r="A13" s="9" t="s">
        <v>6</v>
      </c>
      <c r="B13" s="148">
        <v>6</v>
      </c>
      <c r="C13" s="7" t="s">
        <v>18</v>
      </c>
      <c r="D13" s="61">
        <v>2</v>
      </c>
      <c r="E13" s="9">
        <v>1500</v>
      </c>
      <c r="F13" s="9" t="s">
        <v>17</v>
      </c>
      <c r="G13" s="9">
        <v>12</v>
      </c>
      <c r="H13" s="151">
        <f t="shared" si="1"/>
        <v>18000</v>
      </c>
      <c r="I13" s="152"/>
      <c r="J13" s="147"/>
      <c r="K13" s="147"/>
      <c r="L13" s="147"/>
      <c r="M13" s="147"/>
      <c r="N13" s="147"/>
      <c r="O13" s="147"/>
      <c r="P13" s="147"/>
      <c r="Q13" s="147"/>
      <c r="R13" s="147"/>
    </row>
    <row r="14" spans="1:18" x14ac:dyDescent="0.2">
      <c r="A14" s="9" t="s">
        <v>6</v>
      </c>
      <c r="B14" s="148">
        <v>7</v>
      </c>
      <c r="C14" s="7" t="s">
        <v>19</v>
      </c>
      <c r="D14" s="61">
        <v>3</v>
      </c>
      <c r="E14" s="9">
        <v>40</v>
      </c>
      <c r="F14" s="9" t="s">
        <v>13</v>
      </c>
      <c r="G14" s="9">
        <v>3500</v>
      </c>
      <c r="H14" s="151">
        <f t="shared" si="1"/>
        <v>140000</v>
      </c>
      <c r="I14" s="152"/>
      <c r="J14" s="147"/>
      <c r="K14" s="147"/>
      <c r="L14" s="147"/>
      <c r="M14" s="147"/>
      <c r="N14" s="147"/>
      <c r="O14" s="147"/>
      <c r="P14" s="147"/>
      <c r="Q14" s="147"/>
      <c r="R14" s="147"/>
    </row>
    <row r="15" spans="1:18" x14ac:dyDescent="0.2">
      <c r="A15" s="9" t="s">
        <v>6</v>
      </c>
      <c r="B15" s="148">
        <v>8</v>
      </c>
      <c r="C15" s="7" t="s">
        <v>20</v>
      </c>
      <c r="D15" s="61">
        <v>3</v>
      </c>
      <c r="E15" s="9">
        <v>58</v>
      </c>
      <c r="F15" s="9" t="s">
        <v>13</v>
      </c>
      <c r="G15" s="9">
        <v>2500</v>
      </c>
      <c r="H15" s="151">
        <f t="shared" si="1"/>
        <v>145000</v>
      </c>
      <c r="I15" s="152"/>
      <c r="J15" s="147"/>
      <c r="K15" s="147"/>
      <c r="L15" s="147"/>
      <c r="M15" s="147"/>
      <c r="N15" s="147"/>
      <c r="O15" s="147"/>
      <c r="P15" s="147"/>
      <c r="Q15" s="147"/>
      <c r="R15" s="147"/>
    </row>
    <row r="16" spans="1:18" x14ac:dyDescent="0.2">
      <c r="A16" s="9" t="s">
        <v>6</v>
      </c>
      <c r="B16" s="148">
        <v>8</v>
      </c>
      <c r="C16" s="7" t="s">
        <v>21</v>
      </c>
      <c r="D16" s="61">
        <v>3</v>
      </c>
      <c r="E16" s="9">
        <v>6</v>
      </c>
      <c r="F16" s="9" t="s">
        <v>13</v>
      </c>
      <c r="G16" s="9">
        <v>7500</v>
      </c>
      <c r="H16" s="151">
        <f t="shared" si="1"/>
        <v>45000</v>
      </c>
      <c r="I16" s="152"/>
      <c r="J16" s="147"/>
      <c r="K16" s="147"/>
      <c r="L16" s="147"/>
      <c r="M16" s="147"/>
      <c r="N16" s="147"/>
      <c r="O16" s="147"/>
      <c r="P16" s="147"/>
      <c r="Q16" s="147"/>
      <c r="R16" s="147"/>
    </row>
    <row r="17" spans="1:18" x14ac:dyDescent="0.2">
      <c r="A17" s="9" t="s">
        <v>6</v>
      </c>
      <c r="B17" s="148">
        <v>9</v>
      </c>
      <c r="C17" s="7" t="s">
        <v>22</v>
      </c>
      <c r="D17" s="61">
        <v>3</v>
      </c>
      <c r="E17" s="9">
        <v>25</v>
      </c>
      <c r="F17" s="9" t="s">
        <v>13</v>
      </c>
      <c r="G17" s="9">
        <v>5500</v>
      </c>
      <c r="H17" s="151">
        <f t="shared" si="1"/>
        <v>137500</v>
      </c>
      <c r="I17" s="152"/>
      <c r="J17" s="147"/>
      <c r="K17" s="147"/>
      <c r="L17" s="147"/>
      <c r="M17" s="147"/>
      <c r="N17" s="147"/>
      <c r="O17" s="147"/>
      <c r="P17" s="147"/>
      <c r="Q17" s="147"/>
      <c r="R17" s="147"/>
    </row>
    <row r="18" spans="1:18" x14ac:dyDescent="0.2">
      <c r="A18" s="9" t="s">
        <v>6</v>
      </c>
      <c r="B18" s="148">
        <v>9</v>
      </c>
      <c r="C18" s="7" t="s">
        <v>23</v>
      </c>
      <c r="D18" s="61">
        <v>3</v>
      </c>
      <c r="E18" s="9">
        <v>7</v>
      </c>
      <c r="F18" s="9" t="s">
        <v>13</v>
      </c>
      <c r="G18" s="9">
        <v>7000</v>
      </c>
      <c r="H18" s="151">
        <f t="shared" si="1"/>
        <v>49000</v>
      </c>
      <c r="I18" s="152"/>
      <c r="J18" s="147"/>
      <c r="K18" s="147"/>
      <c r="L18" s="147"/>
      <c r="M18" s="147"/>
      <c r="N18" s="147"/>
      <c r="O18" s="147"/>
      <c r="P18" s="147"/>
      <c r="Q18" s="147"/>
      <c r="R18" s="147"/>
    </row>
    <row r="19" spans="1:18" x14ac:dyDescent="0.2">
      <c r="A19" s="9" t="s">
        <v>6</v>
      </c>
      <c r="B19" s="148">
        <v>9</v>
      </c>
      <c r="C19" s="7" t="s">
        <v>24</v>
      </c>
      <c r="D19" s="61">
        <v>3</v>
      </c>
      <c r="E19" s="9">
        <v>4</v>
      </c>
      <c r="F19" s="9" t="s">
        <v>13</v>
      </c>
      <c r="G19" s="9">
        <v>3800</v>
      </c>
      <c r="H19" s="151">
        <f t="shared" si="1"/>
        <v>15200</v>
      </c>
      <c r="I19" s="152"/>
      <c r="J19" s="147"/>
      <c r="K19" s="147"/>
      <c r="L19" s="147"/>
      <c r="M19" s="147"/>
      <c r="N19" s="147"/>
      <c r="O19" s="147"/>
      <c r="P19" s="147"/>
      <c r="Q19" s="147"/>
      <c r="R19" s="147"/>
    </row>
    <row r="20" spans="1:18" x14ac:dyDescent="0.2">
      <c r="A20" s="9" t="s">
        <v>6</v>
      </c>
      <c r="B20" s="148">
        <v>9</v>
      </c>
      <c r="C20" s="7" t="s">
        <v>25</v>
      </c>
      <c r="D20" s="61">
        <v>3</v>
      </c>
      <c r="E20" s="9">
        <v>24</v>
      </c>
      <c r="F20" s="9" t="s">
        <v>13</v>
      </c>
      <c r="G20" s="9">
        <v>500</v>
      </c>
      <c r="H20" s="151">
        <f t="shared" si="1"/>
        <v>12000</v>
      </c>
      <c r="I20" s="152"/>
      <c r="J20" s="147"/>
      <c r="K20" s="147"/>
      <c r="L20" s="147"/>
      <c r="M20" s="147"/>
      <c r="N20" s="147"/>
      <c r="O20" s="147"/>
      <c r="P20" s="147"/>
      <c r="Q20" s="147"/>
      <c r="R20" s="147"/>
    </row>
    <row r="21" spans="1:18" x14ac:dyDescent="0.2">
      <c r="A21" s="9" t="s">
        <v>6</v>
      </c>
      <c r="B21" s="148">
        <v>9</v>
      </c>
      <c r="C21" s="7" t="s">
        <v>26</v>
      </c>
      <c r="D21" s="61">
        <v>3</v>
      </c>
      <c r="E21" s="9">
        <v>4</v>
      </c>
      <c r="F21" s="9" t="s">
        <v>13</v>
      </c>
      <c r="G21" s="9">
        <v>9000</v>
      </c>
      <c r="H21" s="151">
        <f t="shared" si="1"/>
        <v>36000</v>
      </c>
      <c r="I21" s="152"/>
      <c r="J21" s="147"/>
      <c r="K21" s="147"/>
      <c r="L21" s="147"/>
      <c r="M21" s="147"/>
      <c r="N21" s="147"/>
      <c r="O21" s="147"/>
      <c r="P21" s="147"/>
      <c r="Q21" s="147"/>
      <c r="R21" s="147"/>
    </row>
    <row r="22" spans="1:18" x14ac:dyDescent="0.2">
      <c r="A22" s="9" t="s">
        <v>6</v>
      </c>
      <c r="B22" s="148">
        <v>10</v>
      </c>
      <c r="C22" s="7" t="s">
        <v>28</v>
      </c>
      <c r="D22" s="61">
        <v>3</v>
      </c>
      <c r="E22" s="9">
        <v>3500</v>
      </c>
      <c r="F22" s="9" t="s">
        <v>9</v>
      </c>
      <c r="G22" s="9">
        <v>8</v>
      </c>
      <c r="H22" s="151">
        <f t="shared" si="1"/>
        <v>28000</v>
      </c>
      <c r="I22" s="152"/>
      <c r="J22" s="147"/>
      <c r="K22" s="147"/>
      <c r="L22" s="147"/>
      <c r="M22" s="147"/>
      <c r="N22" s="147"/>
      <c r="O22" s="147"/>
      <c r="P22" s="147"/>
      <c r="Q22" s="147"/>
      <c r="R22" s="147"/>
    </row>
    <row r="23" spans="1:18" x14ac:dyDescent="0.2">
      <c r="A23" s="9" t="s">
        <v>6</v>
      </c>
      <c r="B23" s="148">
        <v>10</v>
      </c>
      <c r="C23" s="7" t="s">
        <v>27</v>
      </c>
      <c r="D23" s="61">
        <v>3</v>
      </c>
      <c r="E23" s="9">
        <v>18</v>
      </c>
      <c r="F23" s="9" t="s">
        <v>13</v>
      </c>
      <c r="G23" s="9">
        <v>750</v>
      </c>
      <c r="H23" s="151">
        <f t="shared" si="1"/>
        <v>13500</v>
      </c>
      <c r="I23" s="152"/>
      <c r="J23" s="147"/>
      <c r="K23" s="147"/>
      <c r="L23" s="147"/>
      <c r="M23" s="147"/>
      <c r="N23" s="147"/>
      <c r="O23" s="147"/>
      <c r="P23" s="147"/>
      <c r="Q23" s="147"/>
      <c r="R23" s="147"/>
    </row>
    <row r="24" spans="1:18" x14ac:dyDescent="0.2">
      <c r="A24" s="9" t="s">
        <v>6</v>
      </c>
      <c r="B24" s="148">
        <v>10</v>
      </c>
      <c r="C24" s="7" t="s">
        <v>29</v>
      </c>
      <c r="D24" s="61">
        <v>3</v>
      </c>
      <c r="E24" s="9">
        <v>700</v>
      </c>
      <c r="F24" s="9" t="s">
        <v>30</v>
      </c>
      <c r="G24" s="9">
        <v>48</v>
      </c>
      <c r="H24" s="151">
        <f t="shared" si="1"/>
        <v>33600</v>
      </c>
      <c r="I24" s="152"/>
      <c r="J24" s="147"/>
      <c r="K24" s="147"/>
      <c r="L24" s="147"/>
      <c r="M24" s="147"/>
      <c r="N24" s="147"/>
      <c r="O24" s="147"/>
      <c r="P24" s="147"/>
      <c r="Q24" s="147"/>
      <c r="R24" s="147"/>
    </row>
    <row r="25" spans="1:18" x14ac:dyDescent="0.2">
      <c r="A25" s="9" t="s">
        <v>6</v>
      </c>
      <c r="B25" s="148">
        <v>11</v>
      </c>
      <c r="C25" s="7" t="s">
        <v>31</v>
      </c>
      <c r="D25" s="61">
        <v>3</v>
      </c>
      <c r="E25" s="9">
        <v>40</v>
      </c>
      <c r="F25" s="9" t="s">
        <v>13</v>
      </c>
      <c r="G25" s="9">
        <v>100</v>
      </c>
      <c r="H25" s="151">
        <f t="shared" si="1"/>
        <v>4000</v>
      </c>
      <c r="I25" s="152"/>
      <c r="J25" s="147"/>
      <c r="K25" s="147"/>
      <c r="L25" s="147"/>
      <c r="M25" s="147"/>
      <c r="N25" s="147"/>
      <c r="O25" s="147"/>
      <c r="P25" s="147"/>
      <c r="Q25" s="147"/>
      <c r="R25" s="147"/>
    </row>
    <row r="26" spans="1:18" x14ac:dyDescent="0.2">
      <c r="A26" s="9" t="s">
        <v>6</v>
      </c>
      <c r="B26" s="148">
        <v>11</v>
      </c>
      <c r="C26" s="7" t="s">
        <v>32</v>
      </c>
      <c r="D26" s="61">
        <v>3</v>
      </c>
      <c r="E26" s="9">
        <v>30</v>
      </c>
      <c r="F26" s="9" t="s">
        <v>13</v>
      </c>
      <c r="G26" s="9">
        <v>400</v>
      </c>
      <c r="H26" s="151">
        <f t="shared" si="1"/>
        <v>12000</v>
      </c>
      <c r="I26" s="152"/>
      <c r="J26" s="147"/>
      <c r="K26" s="147"/>
      <c r="L26" s="147"/>
      <c r="M26" s="147"/>
      <c r="N26" s="147"/>
      <c r="O26" s="147"/>
      <c r="P26" s="147"/>
      <c r="Q26" s="147"/>
      <c r="R26" s="147"/>
    </row>
    <row r="27" spans="1:18" x14ac:dyDescent="0.2">
      <c r="A27" s="9" t="s">
        <v>6</v>
      </c>
      <c r="B27" s="148">
        <v>12</v>
      </c>
      <c r="C27" s="7" t="s">
        <v>34</v>
      </c>
      <c r="D27" s="61">
        <v>3</v>
      </c>
      <c r="E27" s="9">
        <v>3</v>
      </c>
      <c r="F27" s="9" t="s">
        <v>13</v>
      </c>
      <c r="G27" s="9">
        <v>100000</v>
      </c>
      <c r="H27" s="151">
        <f t="shared" si="1"/>
        <v>300000</v>
      </c>
      <c r="I27" s="152"/>
      <c r="J27" s="147"/>
      <c r="K27" s="147"/>
      <c r="L27" s="147"/>
      <c r="M27" s="147"/>
      <c r="N27" s="147"/>
      <c r="O27" s="147"/>
      <c r="P27" s="147"/>
      <c r="Q27" s="147"/>
      <c r="R27" s="147"/>
    </row>
    <row r="28" spans="1:18" x14ac:dyDescent="0.2">
      <c r="A28" s="9" t="s">
        <v>6</v>
      </c>
      <c r="B28" s="148">
        <v>12</v>
      </c>
      <c r="C28" s="7" t="s">
        <v>35</v>
      </c>
      <c r="D28" s="61">
        <v>3</v>
      </c>
      <c r="E28" s="9">
        <v>5000</v>
      </c>
      <c r="F28" s="9" t="s">
        <v>36</v>
      </c>
      <c r="G28" s="9">
        <v>5</v>
      </c>
      <c r="H28" s="151">
        <f t="shared" si="1"/>
        <v>25000</v>
      </c>
      <c r="I28" s="152"/>
      <c r="J28" s="147"/>
      <c r="K28" s="147"/>
      <c r="L28" s="147"/>
      <c r="M28" s="147"/>
      <c r="N28" s="147"/>
      <c r="O28" s="147"/>
      <c r="P28" s="147"/>
      <c r="Q28" s="147"/>
      <c r="R28" s="147"/>
    </row>
    <row r="29" spans="1:18" x14ac:dyDescent="0.2">
      <c r="A29" s="9" t="s">
        <v>6</v>
      </c>
      <c r="B29" s="148">
        <v>12</v>
      </c>
      <c r="C29" s="7" t="s">
        <v>37</v>
      </c>
      <c r="D29" s="61">
        <v>3</v>
      </c>
      <c r="E29" s="9">
        <v>100000</v>
      </c>
      <c r="F29" s="9" t="s">
        <v>38</v>
      </c>
      <c r="G29" s="9">
        <v>1.9</v>
      </c>
      <c r="H29" s="151">
        <f t="shared" si="1"/>
        <v>190000</v>
      </c>
      <c r="I29" s="152"/>
      <c r="J29" s="147"/>
      <c r="K29" s="147"/>
      <c r="L29" s="147"/>
      <c r="M29" s="147"/>
      <c r="N29" s="147"/>
      <c r="O29" s="147"/>
      <c r="P29" s="147"/>
      <c r="Q29" s="147"/>
      <c r="R29" s="147"/>
    </row>
    <row r="30" spans="1:18" x14ac:dyDescent="0.2">
      <c r="A30" s="9" t="s">
        <v>6</v>
      </c>
      <c r="B30" s="148">
        <v>12</v>
      </c>
      <c r="C30" s="7" t="s">
        <v>39</v>
      </c>
      <c r="D30" s="61">
        <v>3</v>
      </c>
      <c r="E30" s="9">
        <v>20</v>
      </c>
      <c r="F30" s="9" t="s">
        <v>13</v>
      </c>
      <c r="G30" s="9">
        <v>1500</v>
      </c>
      <c r="H30" s="151">
        <f t="shared" si="1"/>
        <v>30000</v>
      </c>
      <c r="I30" s="152"/>
      <c r="J30" s="147"/>
      <c r="K30" s="147"/>
      <c r="L30" s="147"/>
      <c r="M30" s="147"/>
      <c r="N30" s="147"/>
      <c r="O30" s="147"/>
      <c r="P30" s="147"/>
      <c r="Q30" s="147"/>
      <c r="R30" s="147"/>
    </row>
    <row r="31" spans="1:18" ht="15" thickBot="1" x14ac:dyDescent="0.25">
      <c r="A31" s="18" t="s">
        <v>6</v>
      </c>
      <c r="B31" s="153">
        <v>12</v>
      </c>
      <c r="C31" s="16" t="s">
        <v>113</v>
      </c>
      <c r="D31" s="62">
        <v>3</v>
      </c>
      <c r="E31" s="18">
        <v>1</v>
      </c>
      <c r="F31" s="18" t="s">
        <v>33</v>
      </c>
      <c r="G31" s="18">
        <v>800</v>
      </c>
      <c r="H31" s="154">
        <f t="shared" si="1"/>
        <v>800</v>
      </c>
      <c r="I31" s="152"/>
      <c r="J31" s="147"/>
      <c r="K31" s="147"/>
      <c r="L31" s="147"/>
      <c r="M31" s="147"/>
      <c r="N31" s="147"/>
      <c r="O31" s="147"/>
      <c r="P31" s="147"/>
      <c r="Q31" s="147"/>
      <c r="R31" s="147"/>
    </row>
    <row r="32" spans="1:18" ht="15" x14ac:dyDescent="0.2">
      <c r="A32" s="116"/>
      <c r="B32" s="168"/>
      <c r="C32" s="114"/>
      <c r="D32" s="117"/>
      <c r="E32" s="116"/>
      <c r="F32" s="116"/>
      <c r="G32" s="116"/>
      <c r="H32" s="172">
        <f>SUM(H5:H31)</f>
        <v>2278100</v>
      </c>
      <c r="I32" s="152"/>
      <c r="J32" s="147"/>
      <c r="K32" s="147"/>
      <c r="L32" s="147"/>
      <c r="M32" s="147"/>
      <c r="N32" s="147"/>
      <c r="O32" s="147"/>
      <c r="P32" s="147"/>
      <c r="Q32" s="147"/>
      <c r="R32" s="147"/>
    </row>
    <row r="33" spans="1:18" x14ac:dyDescent="0.2">
      <c r="A33" s="15"/>
      <c r="B33" s="155"/>
      <c r="C33" s="13"/>
      <c r="D33" s="66"/>
      <c r="E33" s="15"/>
      <c r="F33" s="15"/>
      <c r="G33" s="15"/>
      <c r="H33" s="156"/>
      <c r="I33" s="152"/>
      <c r="J33" s="147"/>
      <c r="K33" s="147"/>
      <c r="L33" s="147"/>
      <c r="M33" s="147"/>
      <c r="N33" s="147"/>
      <c r="O33" s="147"/>
      <c r="P33" s="147"/>
      <c r="Q33" s="147"/>
      <c r="R33" s="147"/>
    </row>
    <row r="34" spans="1:18" x14ac:dyDescent="0.2">
      <c r="A34" s="9" t="s">
        <v>40</v>
      </c>
      <c r="B34" s="148">
        <v>13</v>
      </c>
      <c r="C34" s="7" t="s">
        <v>41</v>
      </c>
      <c r="D34" s="61">
        <v>1</v>
      </c>
      <c r="E34" s="9">
        <v>100</v>
      </c>
      <c r="F34" s="9" t="s">
        <v>17</v>
      </c>
      <c r="G34" s="9">
        <v>10</v>
      </c>
      <c r="H34" s="151">
        <f t="shared" si="1"/>
        <v>1000</v>
      </c>
      <c r="I34" s="152"/>
      <c r="J34" s="147"/>
      <c r="K34" s="147"/>
      <c r="L34" s="147"/>
      <c r="M34" s="147"/>
      <c r="N34" s="147"/>
      <c r="O34" s="147"/>
      <c r="P34" s="147"/>
      <c r="Q34" s="147"/>
      <c r="R34" s="147"/>
    </row>
    <row r="35" spans="1:18" x14ac:dyDescent="0.2">
      <c r="A35" s="9" t="s">
        <v>40</v>
      </c>
      <c r="B35" s="148">
        <v>14</v>
      </c>
      <c r="C35" s="7" t="s">
        <v>42</v>
      </c>
      <c r="D35" s="61">
        <v>1</v>
      </c>
      <c r="E35" s="9">
        <v>452</v>
      </c>
      <c r="F35" s="9" t="s">
        <v>30</v>
      </c>
      <c r="G35" s="9">
        <v>6</v>
      </c>
      <c r="H35" s="151">
        <f t="shared" si="1"/>
        <v>2712</v>
      </c>
      <c r="I35" s="152"/>
      <c r="J35" s="147"/>
      <c r="K35" s="147"/>
      <c r="L35" s="147"/>
      <c r="M35" s="147"/>
      <c r="N35" s="147"/>
      <c r="O35" s="147"/>
      <c r="P35" s="147"/>
      <c r="Q35" s="147"/>
      <c r="R35" s="147"/>
    </row>
    <row r="36" spans="1:18" x14ac:dyDescent="0.2">
      <c r="A36" s="9" t="s">
        <v>40</v>
      </c>
      <c r="B36" s="148">
        <v>14</v>
      </c>
      <c r="C36" s="7" t="s">
        <v>43</v>
      </c>
      <c r="D36" s="61">
        <v>1</v>
      </c>
      <c r="E36" s="9">
        <v>190</v>
      </c>
      <c r="F36" s="9" t="s">
        <v>44</v>
      </c>
      <c r="G36" s="9">
        <v>32</v>
      </c>
      <c r="H36" s="151">
        <f t="shared" si="1"/>
        <v>6080</v>
      </c>
      <c r="I36" s="152"/>
      <c r="J36" s="147"/>
      <c r="K36" s="147"/>
      <c r="L36" s="147"/>
      <c r="M36" s="147"/>
      <c r="N36" s="147"/>
      <c r="O36" s="147"/>
      <c r="P36" s="147"/>
      <c r="Q36" s="147"/>
      <c r="R36" s="147"/>
    </row>
    <row r="37" spans="1:18" x14ac:dyDescent="0.2">
      <c r="A37" s="9" t="s">
        <v>40</v>
      </c>
      <c r="B37" s="148">
        <v>15</v>
      </c>
      <c r="C37" s="7" t="s">
        <v>45</v>
      </c>
      <c r="D37" s="61">
        <v>1</v>
      </c>
      <c r="E37" s="9">
        <v>1</v>
      </c>
      <c r="F37" s="9" t="s">
        <v>33</v>
      </c>
      <c r="G37" s="9">
        <v>7500</v>
      </c>
      <c r="H37" s="151">
        <f t="shared" si="1"/>
        <v>7500</v>
      </c>
      <c r="I37" s="152"/>
      <c r="J37" s="147"/>
      <c r="K37" s="147"/>
      <c r="L37" s="147"/>
      <c r="M37" s="147"/>
      <c r="N37" s="147"/>
      <c r="O37" s="147"/>
      <c r="P37" s="147"/>
      <c r="Q37" s="147"/>
      <c r="R37" s="147"/>
    </row>
    <row r="38" spans="1:18" x14ac:dyDescent="0.2">
      <c r="A38" s="9" t="s">
        <v>40</v>
      </c>
      <c r="B38" s="148">
        <v>15</v>
      </c>
      <c r="C38" s="7" t="s">
        <v>46</v>
      </c>
      <c r="D38" s="61">
        <v>1</v>
      </c>
      <c r="E38" s="9">
        <v>2</v>
      </c>
      <c r="F38" s="9" t="s">
        <v>13</v>
      </c>
      <c r="G38" s="9">
        <v>250</v>
      </c>
      <c r="H38" s="151">
        <f t="shared" si="1"/>
        <v>500</v>
      </c>
      <c r="I38" s="152"/>
      <c r="J38" s="147"/>
      <c r="K38" s="147"/>
      <c r="L38" s="147"/>
      <c r="M38" s="147"/>
      <c r="N38" s="147"/>
      <c r="O38" s="147"/>
      <c r="P38" s="147"/>
      <c r="Q38" s="147"/>
      <c r="R38" s="147"/>
    </row>
    <row r="39" spans="1:18" x14ac:dyDescent="0.2">
      <c r="A39" s="9" t="s">
        <v>40</v>
      </c>
      <c r="B39" s="148">
        <v>15</v>
      </c>
      <c r="C39" s="7" t="s">
        <v>47</v>
      </c>
      <c r="D39" s="61">
        <v>1</v>
      </c>
      <c r="E39" s="9">
        <v>3</v>
      </c>
      <c r="F39" s="9" t="s">
        <v>13</v>
      </c>
      <c r="G39" s="9">
        <v>1500</v>
      </c>
      <c r="H39" s="151">
        <f t="shared" si="1"/>
        <v>4500</v>
      </c>
      <c r="I39" s="152"/>
      <c r="J39" s="147"/>
      <c r="K39" s="147"/>
      <c r="L39" s="147"/>
      <c r="M39" s="147"/>
      <c r="N39" s="147"/>
      <c r="O39" s="147"/>
      <c r="P39" s="147"/>
      <c r="Q39" s="147"/>
      <c r="R39" s="147"/>
    </row>
    <row r="40" spans="1:18" x14ac:dyDescent="0.2">
      <c r="A40" s="9" t="s">
        <v>40</v>
      </c>
      <c r="B40" s="148">
        <v>15</v>
      </c>
      <c r="C40" s="11" t="s">
        <v>48</v>
      </c>
      <c r="D40" s="61">
        <v>1</v>
      </c>
      <c r="E40" s="10">
        <v>1</v>
      </c>
      <c r="F40" s="10" t="s">
        <v>13</v>
      </c>
      <c r="G40" s="10" t="s">
        <v>49</v>
      </c>
      <c r="H40" s="157" t="s">
        <v>49</v>
      </c>
      <c r="I40" s="158"/>
      <c r="J40" s="147"/>
      <c r="K40" s="147"/>
      <c r="L40" s="147"/>
      <c r="M40" s="147"/>
      <c r="N40" s="147"/>
      <c r="O40" s="147"/>
      <c r="P40" s="147"/>
      <c r="Q40" s="147"/>
      <c r="R40" s="147"/>
    </row>
    <row r="41" spans="1:18" x14ac:dyDescent="0.2">
      <c r="A41" s="9" t="s">
        <v>40</v>
      </c>
      <c r="B41" s="148">
        <v>16</v>
      </c>
      <c r="C41" s="7" t="s">
        <v>50</v>
      </c>
      <c r="D41" s="61">
        <v>1</v>
      </c>
      <c r="E41" s="9">
        <v>37332</v>
      </c>
      <c r="F41" s="9" t="s">
        <v>17</v>
      </c>
      <c r="G41" s="9">
        <v>4</v>
      </c>
      <c r="H41" s="151">
        <f t="shared" si="1"/>
        <v>149328</v>
      </c>
      <c r="I41" s="152"/>
      <c r="J41" s="147"/>
      <c r="K41" s="147"/>
      <c r="L41" s="147"/>
      <c r="M41" s="147"/>
      <c r="N41" s="147"/>
      <c r="O41" s="147"/>
      <c r="P41" s="147"/>
      <c r="Q41" s="147"/>
      <c r="R41" s="147"/>
    </row>
    <row r="42" spans="1:18" x14ac:dyDescent="0.2">
      <c r="A42" s="9" t="s">
        <v>40</v>
      </c>
      <c r="B42" s="148">
        <v>17</v>
      </c>
      <c r="C42" s="7" t="s">
        <v>51</v>
      </c>
      <c r="D42" s="61">
        <v>2</v>
      </c>
      <c r="E42" s="9">
        <v>450</v>
      </c>
      <c r="F42" s="9" t="s">
        <v>17</v>
      </c>
      <c r="G42" s="9">
        <v>90</v>
      </c>
      <c r="H42" s="151">
        <f t="shared" si="1"/>
        <v>40500</v>
      </c>
      <c r="I42" s="152"/>
      <c r="J42" s="147"/>
      <c r="K42" s="147"/>
      <c r="L42" s="147"/>
      <c r="M42" s="147"/>
      <c r="N42" s="147"/>
      <c r="O42" s="147"/>
      <c r="P42" s="147"/>
      <c r="Q42" s="147"/>
      <c r="R42" s="147"/>
    </row>
    <row r="43" spans="1:18" x14ac:dyDescent="0.2">
      <c r="A43" s="9" t="s">
        <v>40</v>
      </c>
      <c r="B43" s="148">
        <v>18</v>
      </c>
      <c r="C43" s="7" t="s">
        <v>52</v>
      </c>
      <c r="D43" s="61">
        <v>2</v>
      </c>
      <c r="E43" s="9">
        <v>9500</v>
      </c>
      <c r="F43" s="9" t="s">
        <v>17</v>
      </c>
      <c r="G43" s="9">
        <v>10</v>
      </c>
      <c r="H43" s="151">
        <f t="shared" si="1"/>
        <v>95000</v>
      </c>
      <c r="I43" s="152"/>
      <c r="J43" s="147"/>
      <c r="K43" s="147"/>
      <c r="L43" s="147"/>
      <c r="M43" s="147"/>
      <c r="N43" s="147"/>
      <c r="O43" s="147"/>
      <c r="P43" s="147"/>
      <c r="Q43" s="147"/>
      <c r="R43" s="147"/>
    </row>
    <row r="44" spans="1:18" x14ac:dyDescent="0.2">
      <c r="A44" s="9" t="s">
        <v>40</v>
      </c>
      <c r="B44" s="148">
        <v>19</v>
      </c>
      <c r="C44" s="7" t="s">
        <v>53</v>
      </c>
      <c r="D44" s="61">
        <v>3</v>
      </c>
      <c r="E44" s="9">
        <v>1</v>
      </c>
      <c r="F44" s="9" t="s">
        <v>33</v>
      </c>
      <c r="G44" s="9">
        <v>8500</v>
      </c>
      <c r="H44" s="151">
        <f t="shared" si="1"/>
        <v>8500</v>
      </c>
      <c r="I44" s="152"/>
      <c r="J44" s="147"/>
      <c r="K44" s="147"/>
      <c r="L44" s="147"/>
      <c r="M44" s="147"/>
      <c r="N44" s="147"/>
      <c r="O44" s="147"/>
      <c r="P44" s="147"/>
      <c r="Q44" s="147"/>
      <c r="R44" s="147"/>
    </row>
    <row r="45" spans="1:18" x14ac:dyDescent="0.2">
      <c r="A45" s="9" t="s">
        <v>40</v>
      </c>
      <c r="B45" s="148">
        <v>21</v>
      </c>
      <c r="C45" s="7" t="s">
        <v>55</v>
      </c>
      <c r="D45" s="61">
        <v>2</v>
      </c>
      <c r="E45" s="9">
        <v>1</v>
      </c>
      <c r="F45" s="9" t="s">
        <v>33</v>
      </c>
      <c r="G45" s="9">
        <v>1500</v>
      </c>
      <c r="H45" s="151">
        <f t="shared" si="1"/>
        <v>1500</v>
      </c>
      <c r="I45" s="152"/>
      <c r="J45" s="147"/>
      <c r="K45" s="147"/>
      <c r="L45" s="147"/>
      <c r="M45" s="147"/>
      <c r="N45" s="147"/>
      <c r="O45" s="147"/>
      <c r="P45" s="147"/>
      <c r="Q45" s="147"/>
      <c r="R45" s="147"/>
    </row>
    <row r="46" spans="1:18" x14ac:dyDescent="0.2">
      <c r="A46" s="9" t="s">
        <v>40</v>
      </c>
      <c r="B46" s="148">
        <v>21</v>
      </c>
      <c r="C46" s="7" t="s">
        <v>56</v>
      </c>
      <c r="D46" s="61">
        <v>2</v>
      </c>
      <c r="E46" s="9">
        <v>6</v>
      </c>
      <c r="F46" s="9" t="s">
        <v>13</v>
      </c>
      <c r="G46" s="9">
        <v>500</v>
      </c>
      <c r="H46" s="151">
        <f t="shared" si="1"/>
        <v>3000</v>
      </c>
      <c r="I46" s="152"/>
      <c r="J46" s="147"/>
      <c r="K46" s="147"/>
      <c r="L46" s="147"/>
      <c r="M46" s="147"/>
      <c r="N46" s="147"/>
      <c r="O46" s="147"/>
      <c r="P46" s="147"/>
      <c r="Q46" s="147"/>
      <c r="R46" s="147"/>
    </row>
    <row r="47" spans="1:18" ht="15" thickBot="1" x14ac:dyDescent="0.25">
      <c r="A47" s="18" t="s">
        <v>40</v>
      </c>
      <c r="B47" s="153">
        <v>21</v>
      </c>
      <c r="C47" s="16" t="s">
        <v>114</v>
      </c>
      <c r="D47" s="62">
        <v>2</v>
      </c>
      <c r="E47" s="18">
        <v>1</v>
      </c>
      <c r="F47" s="18" t="s">
        <v>33</v>
      </c>
      <c r="G47" s="18">
        <v>2500</v>
      </c>
      <c r="H47" s="154">
        <f t="shared" si="1"/>
        <v>2500</v>
      </c>
      <c r="I47" s="152"/>
      <c r="J47" s="147"/>
      <c r="K47" s="147"/>
      <c r="L47" s="147"/>
      <c r="M47" s="147"/>
      <c r="N47" s="147"/>
      <c r="O47" s="147"/>
      <c r="P47" s="147"/>
      <c r="Q47" s="147"/>
      <c r="R47" s="147"/>
    </row>
    <row r="48" spans="1:18" ht="15" x14ac:dyDescent="0.2">
      <c r="A48" s="116"/>
      <c r="B48" s="168"/>
      <c r="C48" s="114"/>
      <c r="D48" s="117"/>
      <c r="E48" s="116"/>
      <c r="F48" s="116"/>
      <c r="G48" s="116"/>
      <c r="H48" s="172">
        <f>SUM(H34:H47)</f>
        <v>322620</v>
      </c>
      <c r="I48" s="152"/>
      <c r="J48" s="147"/>
      <c r="K48" s="147"/>
      <c r="L48" s="147"/>
      <c r="M48" s="147"/>
      <c r="N48" s="147"/>
      <c r="O48" s="147"/>
      <c r="P48" s="147"/>
      <c r="Q48" s="147"/>
      <c r="R48" s="147"/>
    </row>
    <row r="49" spans="1:18" x14ac:dyDescent="0.2">
      <c r="A49" s="15"/>
      <c r="B49" s="155"/>
      <c r="C49" s="13"/>
      <c r="D49" s="66"/>
      <c r="E49" s="15"/>
      <c r="F49" s="15"/>
      <c r="G49" s="15"/>
      <c r="H49" s="156"/>
      <c r="I49" s="152"/>
      <c r="J49" s="147"/>
      <c r="K49" s="147"/>
      <c r="L49" s="147"/>
      <c r="M49" s="147"/>
      <c r="N49" s="147"/>
      <c r="O49" s="147"/>
      <c r="P49" s="147"/>
      <c r="Q49" s="147"/>
      <c r="R49" s="147"/>
    </row>
    <row r="50" spans="1:18" x14ac:dyDescent="0.2">
      <c r="A50" s="9" t="s">
        <v>57</v>
      </c>
      <c r="B50" s="148">
        <v>22</v>
      </c>
      <c r="C50" s="7" t="s">
        <v>58</v>
      </c>
      <c r="D50" s="61">
        <v>2</v>
      </c>
      <c r="E50" s="9">
        <v>400</v>
      </c>
      <c r="F50" s="9" t="s">
        <v>17</v>
      </c>
      <c r="G50" s="9">
        <v>8</v>
      </c>
      <c r="H50" s="151">
        <f t="shared" si="1"/>
        <v>3200</v>
      </c>
      <c r="I50" s="152"/>
      <c r="J50" s="147"/>
      <c r="K50" s="147"/>
      <c r="L50" s="147"/>
      <c r="M50" s="147"/>
      <c r="N50" s="147"/>
      <c r="O50" s="147"/>
      <c r="P50" s="147"/>
      <c r="Q50" s="147"/>
      <c r="R50" s="147"/>
    </row>
    <row r="51" spans="1:18" x14ac:dyDescent="0.2">
      <c r="A51" s="9" t="s">
        <v>57</v>
      </c>
      <c r="B51" s="148">
        <v>22</v>
      </c>
      <c r="C51" s="7" t="s">
        <v>59</v>
      </c>
      <c r="D51" s="61">
        <v>2</v>
      </c>
      <c r="E51" s="9">
        <v>800</v>
      </c>
      <c r="F51" s="9" t="s">
        <v>17</v>
      </c>
      <c r="G51" s="9">
        <v>8</v>
      </c>
      <c r="H51" s="151">
        <f t="shared" si="1"/>
        <v>6400</v>
      </c>
      <c r="I51" s="152"/>
      <c r="J51" s="147"/>
      <c r="K51" s="147"/>
      <c r="L51" s="147"/>
      <c r="M51" s="147"/>
      <c r="N51" s="147"/>
      <c r="O51" s="147"/>
      <c r="P51" s="147"/>
      <c r="Q51" s="147"/>
      <c r="R51" s="147"/>
    </row>
    <row r="52" spans="1:18" x14ac:dyDescent="0.2">
      <c r="A52" s="9" t="s">
        <v>57</v>
      </c>
      <c r="B52" s="148">
        <v>22</v>
      </c>
      <c r="C52" s="7" t="s">
        <v>60</v>
      </c>
      <c r="D52" s="61">
        <v>2</v>
      </c>
      <c r="E52" s="9">
        <v>100</v>
      </c>
      <c r="F52" s="9" t="s">
        <v>30</v>
      </c>
      <c r="G52" s="9">
        <v>40</v>
      </c>
      <c r="H52" s="151">
        <f t="shared" si="1"/>
        <v>4000</v>
      </c>
      <c r="I52" s="152"/>
      <c r="J52" s="147"/>
      <c r="K52" s="147"/>
      <c r="L52" s="147"/>
      <c r="M52" s="147"/>
      <c r="N52" s="147"/>
      <c r="O52" s="147"/>
      <c r="P52" s="147"/>
      <c r="Q52" s="147"/>
      <c r="R52" s="147"/>
    </row>
    <row r="53" spans="1:18" x14ac:dyDescent="0.2">
      <c r="A53" s="9" t="s">
        <v>57</v>
      </c>
      <c r="B53" s="148">
        <v>23</v>
      </c>
      <c r="C53" s="7" t="s">
        <v>61</v>
      </c>
      <c r="D53" s="61">
        <v>2</v>
      </c>
      <c r="E53" s="9">
        <v>40</v>
      </c>
      <c r="F53" s="9" t="s">
        <v>44</v>
      </c>
      <c r="G53" s="9">
        <v>35</v>
      </c>
      <c r="H53" s="151">
        <f t="shared" si="1"/>
        <v>1400</v>
      </c>
      <c r="I53" s="152"/>
      <c r="J53" s="147"/>
      <c r="K53" s="147"/>
      <c r="L53" s="147"/>
      <c r="M53" s="147"/>
      <c r="N53" s="147"/>
      <c r="O53" s="147"/>
      <c r="P53" s="147"/>
      <c r="Q53" s="147"/>
      <c r="R53" s="147"/>
    </row>
    <row r="54" spans="1:18" x14ac:dyDescent="0.2">
      <c r="A54" s="9" t="s">
        <v>57</v>
      </c>
      <c r="B54" s="148">
        <v>23</v>
      </c>
      <c r="C54" s="7" t="s">
        <v>62</v>
      </c>
      <c r="D54" s="61">
        <v>2</v>
      </c>
      <c r="E54" s="9">
        <v>4</v>
      </c>
      <c r="F54" s="9" t="s">
        <v>13</v>
      </c>
      <c r="G54" s="9">
        <v>2500</v>
      </c>
      <c r="H54" s="151">
        <f t="shared" si="1"/>
        <v>10000</v>
      </c>
      <c r="I54" s="152"/>
      <c r="J54" s="147"/>
      <c r="K54" s="147"/>
      <c r="L54" s="147"/>
      <c r="M54" s="147"/>
      <c r="N54" s="147"/>
      <c r="O54" s="147"/>
      <c r="P54" s="147"/>
      <c r="Q54" s="147"/>
      <c r="R54" s="147"/>
    </row>
    <row r="55" spans="1:18" x14ac:dyDescent="0.2">
      <c r="A55" s="9" t="s">
        <v>57</v>
      </c>
      <c r="B55" s="148">
        <v>24</v>
      </c>
      <c r="C55" s="7" t="s">
        <v>63</v>
      </c>
      <c r="D55" s="61">
        <v>2</v>
      </c>
      <c r="E55" s="9">
        <v>60</v>
      </c>
      <c r="F55" s="9" t="s">
        <v>17</v>
      </c>
      <c r="G55" s="9">
        <v>25</v>
      </c>
      <c r="H55" s="151">
        <f t="shared" si="1"/>
        <v>1500</v>
      </c>
      <c r="I55" s="152"/>
      <c r="J55" s="147"/>
      <c r="K55" s="147"/>
      <c r="L55" s="147"/>
      <c r="M55" s="147"/>
      <c r="N55" s="147"/>
      <c r="O55" s="147"/>
      <c r="P55" s="147"/>
      <c r="Q55" s="147"/>
      <c r="R55" s="147"/>
    </row>
    <row r="56" spans="1:18" x14ac:dyDescent="0.2">
      <c r="A56" s="9" t="s">
        <v>57</v>
      </c>
      <c r="B56" s="148">
        <v>24</v>
      </c>
      <c r="C56" s="7" t="s">
        <v>64</v>
      </c>
      <c r="D56" s="61">
        <v>2</v>
      </c>
      <c r="E56" s="9">
        <v>380</v>
      </c>
      <c r="F56" s="9" t="s">
        <v>17</v>
      </c>
      <c r="G56" s="9">
        <v>35</v>
      </c>
      <c r="H56" s="151">
        <f t="shared" si="1"/>
        <v>13300</v>
      </c>
      <c r="I56" s="152"/>
      <c r="J56" s="147"/>
      <c r="K56" s="147"/>
      <c r="L56" s="147"/>
      <c r="M56" s="147"/>
      <c r="N56" s="147"/>
      <c r="O56" s="147"/>
      <c r="P56" s="147"/>
      <c r="Q56" s="147"/>
      <c r="R56" s="147"/>
    </row>
    <row r="57" spans="1:18" x14ac:dyDescent="0.2">
      <c r="A57" s="9" t="s">
        <v>57</v>
      </c>
      <c r="B57" s="148">
        <v>25</v>
      </c>
      <c r="C57" s="7" t="s">
        <v>65</v>
      </c>
      <c r="D57" s="61">
        <v>2</v>
      </c>
      <c r="E57" s="9">
        <v>132</v>
      </c>
      <c r="F57" s="9" t="s">
        <v>17</v>
      </c>
      <c r="G57" s="9">
        <v>90</v>
      </c>
      <c r="H57" s="151">
        <f t="shared" si="1"/>
        <v>11880</v>
      </c>
      <c r="I57" s="152"/>
      <c r="J57" s="147"/>
      <c r="K57" s="147"/>
      <c r="L57" s="147"/>
      <c r="M57" s="147"/>
      <c r="N57" s="147"/>
      <c r="O57" s="147"/>
      <c r="P57" s="147"/>
      <c r="Q57" s="147"/>
      <c r="R57" s="147"/>
    </row>
    <row r="58" spans="1:18" x14ac:dyDescent="0.2">
      <c r="A58" s="9" t="s">
        <v>57</v>
      </c>
      <c r="B58" s="148">
        <v>25</v>
      </c>
      <c r="C58" s="7" t="s">
        <v>66</v>
      </c>
      <c r="D58" s="61">
        <v>2</v>
      </c>
      <c r="E58" s="9">
        <v>2</v>
      </c>
      <c r="F58" s="9" t="s">
        <v>13</v>
      </c>
      <c r="G58" s="9">
        <v>800</v>
      </c>
      <c r="H58" s="151">
        <f t="shared" si="1"/>
        <v>1600</v>
      </c>
      <c r="I58" s="152"/>
      <c r="J58" s="147"/>
      <c r="K58" s="147"/>
      <c r="L58" s="147"/>
      <c r="M58" s="147"/>
      <c r="N58" s="147"/>
      <c r="O58" s="147"/>
      <c r="P58" s="147"/>
      <c r="Q58" s="147"/>
      <c r="R58" s="147"/>
    </row>
    <row r="59" spans="1:18" x14ac:dyDescent="0.2">
      <c r="A59" s="9" t="s">
        <v>57</v>
      </c>
      <c r="B59" s="148">
        <v>26</v>
      </c>
      <c r="C59" s="7" t="s">
        <v>67</v>
      </c>
      <c r="D59" s="61">
        <v>2</v>
      </c>
      <c r="E59" s="9">
        <v>2</v>
      </c>
      <c r="F59" s="9" t="s">
        <v>13</v>
      </c>
      <c r="G59" s="9">
        <v>250</v>
      </c>
      <c r="H59" s="151">
        <f t="shared" si="1"/>
        <v>500</v>
      </c>
      <c r="I59" s="152"/>
      <c r="J59" s="147"/>
      <c r="K59" s="147"/>
      <c r="L59" s="147"/>
      <c r="M59" s="147"/>
      <c r="N59" s="147"/>
      <c r="O59" s="147"/>
      <c r="P59" s="147"/>
      <c r="Q59" s="147"/>
      <c r="R59" s="147"/>
    </row>
    <row r="60" spans="1:18" x14ac:dyDescent="0.2">
      <c r="A60" s="9" t="s">
        <v>57</v>
      </c>
      <c r="B60" s="148">
        <v>27</v>
      </c>
      <c r="C60" s="7" t="s">
        <v>68</v>
      </c>
      <c r="D60" s="61">
        <v>1</v>
      </c>
      <c r="E60" s="9">
        <v>1</v>
      </c>
      <c r="F60" s="9" t="s">
        <v>33</v>
      </c>
      <c r="G60" s="9">
        <v>150</v>
      </c>
      <c r="H60" s="151">
        <v>8000</v>
      </c>
      <c r="I60" s="152"/>
      <c r="J60" s="147"/>
      <c r="K60" s="147"/>
      <c r="L60" s="147"/>
      <c r="M60" s="147"/>
      <c r="N60" s="147"/>
      <c r="O60" s="147"/>
      <c r="P60" s="147"/>
      <c r="Q60" s="147"/>
      <c r="R60" s="147"/>
    </row>
    <row r="61" spans="1:18" x14ac:dyDescent="0.2">
      <c r="A61" s="9" t="s">
        <v>57</v>
      </c>
      <c r="B61" s="148">
        <v>27</v>
      </c>
      <c r="C61" s="7" t="s">
        <v>199</v>
      </c>
      <c r="D61" s="61">
        <v>1</v>
      </c>
      <c r="E61" s="9">
        <v>830</v>
      </c>
      <c r="F61" s="9" t="s">
        <v>17</v>
      </c>
      <c r="G61" s="9">
        <v>11</v>
      </c>
      <c r="H61" s="151">
        <f t="shared" si="1"/>
        <v>9130</v>
      </c>
      <c r="I61" s="152"/>
      <c r="J61" s="147"/>
      <c r="K61" s="147"/>
      <c r="L61" s="147"/>
      <c r="M61" s="147"/>
      <c r="N61" s="147"/>
      <c r="O61" s="147"/>
      <c r="P61" s="147"/>
      <c r="Q61" s="147"/>
      <c r="R61" s="147"/>
    </row>
    <row r="62" spans="1:18" x14ac:dyDescent="0.2">
      <c r="A62" s="9" t="s">
        <v>57</v>
      </c>
      <c r="B62" s="148">
        <v>28</v>
      </c>
      <c r="C62" s="7" t="s">
        <v>79</v>
      </c>
      <c r="D62" s="61">
        <v>3</v>
      </c>
      <c r="E62" s="9">
        <v>830</v>
      </c>
      <c r="F62" s="9" t="s">
        <v>17</v>
      </c>
      <c r="G62" s="9">
        <v>5</v>
      </c>
      <c r="H62" s="151">
        <f t="shared" si="1"/>
        <v>4150</v>
      </c>
      <c r="I62" s="152"/>
      <c r="J62" s="147"/>
      <c r="K62" s="147"/>
      <c r="L62" s="147"/>
      <c r="M62" s="147"/>
      <c r="N62" s="147"/>
      <c r="O62" s="147"/>
      <c r="P62" s="147"/>
      <c r="Q62" s="147"/>
      <c r="R62" s="147"/>
    </row>
    <row r="63" spans="1:18" x14ac:dyDescent="0.2">
      <c r="A63" s="9" t="s">
        <v>57</v>
      </c>
      <c r="B63" s="148">
        <v>29</v>
      </c>
      <c r="C63" s="7" t="s">
        <v>69</v>
      </c>
      <c r="D63" s="61">
        <v>2</v>
      </c>
      <c r="E63" s="9">
        <v>1</v>
      </c>
      <c r="F63" s="9" t="s">
        <v>33</v>
      </c>
      <c r="G63" s="9">
        <v>2500</v>
      </c>
      <c r="H63" s="151">
        <f t="shared" si="1"/>
        <v>2500</v>
      </c>
      <c r="I63" s="152"/>
      <c r="J63" s="147"/>
      <c r="K63" s="147"/>
      <c r="L63" s="147"/>
      <c r="M63" s="147"/>
      <c r="N63" s="147"/>
      <c r="O63" s="147"/>
      <c r="P63" s="147"/>
      <c r="Q63" s="147"/>
      <c r="R63" s="147"/>
    </row>
    <row r="64" spans="1:18" x14ac:dyDescent="0.2">
      <c r="A64" s="9" t="s">
        <v>57</v>
      </c>
      <c r="B64" s="148">
        <v>29</v>
      </c>
      <c r="C64" s="7" t="s">
        <v>70</v>
      </c>
      <c r="D64" s="61">
        <v>2</v>
      </c>
      <c r="E64" s="9">
        <v>1</v>
      </c>
      <c r="F64" s="9" t="s">
        <v>33</v>
      </c>
      <c r="G64" s="9">
        <v>150</v>
      </c>
      <c r="H64" s="151">
        <f t="shared" si="1"/>
        <v>150</v>
      </c>
      <c r="I64" s="152"/>
      <c r="J64" s="147"/>
      <c r="K64" s="147"/>
      <c r="L64" s="147"/>
      <c r="M64" s="147"/>
      <c r="N64" s="147"/>
      <c r="O64" s="147"/>
      <c r="P64" s="147"/>
      <c r="Q64" s="147"/>
      <c r="R64" s="147"/>
    </row>
    <row r="65" spans="1:18" x14ac:dyDescent="0.2">
      <c r="A65" s="9" t="s">
        <v>57</v>
      </c>
      <c r="B65" s="148">
        <v>30</v>
      </c>
      <c r="C65" s="7" t="s">
        <v>71</v>
      </c>
      <c r="D65" s="61">
        <v>1</v>
      </c>
      <c r="E65" s="9">
        <v>1</v>
      </c>
      <c r="F65" s="9" t="s">
        <v>33</v>
      </c>
      <c r="G65" s="9">
        <v>30000</v>
      </c>
      <c r="H65" s="151">
        <f t="shared" si="1"/>
        <v>30000</v>
      </c>
      <c r="I65" s="152"/>
      <c r="J65" s="147"/>
      <c r="K65" s="147"/>
      <c r="L65" s="147"/>
      <c r="M65" s="147"/>
      <c r="N65" s="147"/>
      <c r="O65" s="147"/>
      <c r="P65" s="147"/>
      <c r="Q65" s="147"/>
      <c r="R65" s="147"/>
    </row>
    <row r="66" spans="1:18" ht="15" thickBot="1" x14ac:dyDescent="0.25">
      <c r="A66" s="18" t="s">
        <v>57</v>
      </c>
      <c r="B66" s="153">
        <v>30</v>
      </c>
      <c r="C66" s="20" t="s">
        <v>72</v>
      </c>
      <c r="D66" s="62">
        <v>1</v>
      </c>
      <c r="E66" s="19">
        <v>1</v>
      </c>
      <c r="F66" s="19" t="s">
        <v>13</v>
      </c>
      <c r="G66" s="19" t="s">
        <v>49</v>
      </c>
      <c r="H66" s="159" t="s">
        <v>49</v>
      </c>
      <c r="I66" s="158"/>
      <c r="J66" s="147"/>
      <c r="K66" s="147"/>
      <c r="L66" s="147"/>
      <c r="M66" s="147"/>
      <c r="N66" s="147"/>
      <c r="O66" s="147"/>
      <c r="P66" s="147"/>
      <c r="Q66" s="147"/>
      <c r="R66" s="147"/>
    </row>
    <row r="67" spans="1:18" x14ac:dyDescent="0.2">
      <c r="A67" s="116"/>
      <c r="B67" s="168"/>
      <c r="C67" s="169"/>
      <c r="D67" s="117"/>
      <c r="E67" s="170"/>
      <c r="F67" s="170"/>
      <c r="G67" s="170"/>
      <c r="H67" s="171">
        <f>SUM(H50:H66)</f>
        <v>107710</v>
      </c>
      <c r="I67" s="158"/>
      <c r="J67" s="147"/>
      <c r="K67" s="147"/>
      <c r="L67" s="147"/>
      <c r="M67" s="147"/>
      <c r="N67" s="147"/>
      <c r="O67" s="147"/>
      <c r="P67" s="147"/>
      <c r="Q67" s="147"/>
      <c r="R67" s="147"/>
    </row>
    <row r="68" spans="1:18" x14ac:dyDescent="0.2">
      <c r="A68" s="15"/>
      <c r="B68" s="155"/>
      <c r="C68" s="13"/>
      <c r="D68" s="66"/>
      <c r="E68" s="15"/>
      <c r="F68" s="15"/>
      <c r="G68" s="15"/>
      <c r="H68" s="156"/>
      <c r="I68" s="152"/>
      <c r="J68" s="147"/>
      <c r="K68" s="147"/>
      <c r="L68" s="147"/>
      <c r="M68" s="147"/>
      <c r="N68" s="147"/>
      <c r="O68" s="147"/>
      <c r="P68" s="147"/>
      <c r="Q68" s="147"/>
      <c r="R68" s="147"/>
    </row>
    <row r="69" spans="1:18" x14ac:dyDescent="0.2">
      <c r="A69" s="9" t="s">
        <v>73</v>
      </c>
      <c r="B69" s="148">
        <v>31</v>
      </c>
      <c r="C69" s="7" t="s">
        <v>74</v>
      </c>
      <c r="D69" s="61">
        <v>1</v>
      </c>
      <c r="E69" s="9">
        <v>1</v>
      </c>
      <c r="F69" s="9" t="s">
        <v>33</v>
      </c>
      <c r="G69" s="9">
        <v>4000</v>
      </c>
      <c r="H69" s="151">
        <f t="shared" si="1"/>
        <v>4000</v>
      </c>
      <c r="I69" s="152"/>
      <c r="J69" s="147"/>
      <c r="K69" s="147"/>
      <c r="L69" s="147"/>
      <c r="M69" s="147"/>
      <c r="N69" s="147"/>
      <c r="O69" s="147"/>
      <c r="P69" s="147"/>
      <c r="Q69" s="147"/>
      <c r="R69" s="147"/>
    </row>
    <row r="70" spans="1:18" x14ac:dyDescent="0.2">
      <c r="A70" s="9" t="s">
        <v>73</v>
      </c>
      <c r="B70" s="148">
        <v>31</v>
      </c>
      <c r="C70" s="7" t="s">
        <v>47</v>
      </c>
      <c r="D70" s="61">
        <v>1</v>
      </c>
      <c r="E70" s="9">
        <v>2</v>
      </c>
      <c r="F70" s="9" t="s">
        <v>13</v>
      </c>
      <c r="G70" s="9">
        <v>1500</v>
      </c>
      <c r="H70" s="151">
        <f t="shared" si="1"/>
        <v>3000</v>
      </c>
      <c r="I70" s="152"/>
      <c r="J70" s="147"/>
      <c r="K70" s="147"/>
      <c r="L70" s="147"/>
      <c r="M70" s="147"/>
      <c r="N70" s="147"/>
      <c r="O70" s="147"/>
      <c r="P70" s="147"/>
      <c r="Q70" s="147"/>
      <c r="R70" s="147"/>
    </row>
    <row r="71" spans="1:18" x14ac:dyDescent="0.2">
      <c r="A71" s="9" t="s">
        <v>73</v>
      </c>
      <c r="B71" s="148">
        <v>31</v>
      </c>
      <c r="C71" s="7" t="s">
        <v>75</v>
      </c>
      <c r="D71" s="61">
        <v>1</v>
      </c>
      <c r="E71" s="9">
        <v>1</v>
      </c>
      <c r="F71" s="9" t="s">
        <v>33</v>
      </c>
      <c r="G71" s="9">
        <v>125000</v>
      </c>
      <c r="H71" s="151">
        <f t="shared" si="1"/>
        <v>125000</v>
      </c>
      <c r="I71" s="152"/>
      <c r="J71" s="147"/>
      <c r="K71" s="147"/>
      <c r="L71" s="147"/>
      <c r="M71" s="147"/>
      <c r="N71" s="147"/>
      <c r="O71" s="147"/>
      <c r="P71" s="147"/>
      <c r="Q71" s="147"/>
      <c r="R71" s="147"/>
    </row>
    <row r="72" spans="1:18" x14ac:dyDescent="0.2">
      <c r="A72" s="9" t="s">
        <v>73</v>
      </c>
      <c r="B72" s="148">
        <v>31</v>
      </c>
      <c r="C72" s="7" t="s">
        <v>178</v>
      </c>
      <c r="D72" s="61">
        <v>1</v>
      </c>
      <c r="E72" s="9">
        <v>4</v>
      </c>
      <c r="F72" s="9" t="s">
        <v>13</v>
      </c>
      <c r="G72" s="9">
        <v>1800</v>
      </c>
      <c r="H72" s="151">
        <f t="shared" si="1"/>
        <v>7200</v>
      </c>
      <c r="I72" s="152"/>
      <c r="J72" s="147"/>
      <c r="K72" s="147"/>
      <c r="L72" s="147"/>
      <c r="M72" s="147"/>
      <c r="N72" s="147"/>
      <c r="O72" s="147"/>
      <c r="P72" s="147"/>
      <c r="Q72" s="147"/>
      <c r="R72" s="147"/>
    </row>
    <row r="73" spans="1:18" x14ac:dyDescent="0.2">
      <c r="A73" s="9" t="s">
        <v>73</v>
      </c>
      <c r="B73" s="148">
        <v>31</v>
      </c>
      <c r="C73" s="7" t="s">
        <v>76</v>
      </c>
      <c r="D73" s="61">
        <v>1</v>
      </c>
      <c r="E73" s="9">
        <v>22</v>
      </c>
      <c r="F73" s="9" t="s">
        <v>13</v>
      </c>
      <c r="G73" s="9">
        <v>30</v>
      </c>
      <c r="H73" s="151">
        <f t="shared" ref="H73:H136" si="2">PRODUCT(E73:G73)</f>
        <v>660</v>
      </c>
      <c r="I73" s="152"/>
      <c r="J73" s="147"/>
      <c r="K73" s="147"/>
      <c r="L73" s="147"/>
      <c r="M73" s="147"/>
      <c r="N73" s="147"/>
      <c r="O73" s="147"/>
      <c r="P73" s="147"/>
      <c r="Q73" s="147"/>
      <c r="R73" s="147"/>
    </row>
    <row r="74" spans="1:18" x14ac:dyDescent="0.2">
      <c r="A74" s="9" t="s">
        <v>73</v>
      </c>
      <c r="B74" s="148">
        <v>32</v>
      </c>
      <c r="C74" s="7" t="s">
        <v>77</v>
      </c>
      <c r="D74" s="61">
        <v>2</v>
      </c>
      <c r="E74" s="9">
        <v>70</v>
      </c>
      <c r="F74" s="9" t="s">
        <v>17</v>
      </c>
      <c r="G74" s="9">
        <v>8</v>
      </c>
      <c r="H74" s="151">
        <f t="shared" si="2"/>
        <v>560</v>
      </c>
      <c r="I74" s="152"/>
      <c r="J74" s="147"/>
      <c r="K74" s="147"/>
      <c r="L74" s="147"/>
      <c r="M74" s="147"/>
      <c r="N74" s="147"/>
      <c r="O74" s="147"/>
      <c r="P74" s="147"/>
      <c r="Q74" s="147"/>
      <c r="R74" s="147"/>
    </row>
    <row r="75" spans="1:18" x14ac:dyDescent="0.2">
      <c r="A75" s="9" t="s">
        <v>73</v>
      </c>
      <c r="B75" s="148">
        <v>33</v>
      </c>
      <c r="C75" s="7" t="s">
        <v>78</v>
      </c>
      <c r="D75" s="61">
        <v>2</v>
      </c>
      <c r="E75" s="9">
        <v>135</v>
      </c>
      <c r="F75" s="9" t="s">
        <v>44</v>
      </c>
      <c r="G75" s="9">
        <v>32</v>
      </c>
      <c r="H75" s="151">
        <f t="shared" si="2"/>
        <v>4320</v>
      </c>
      <c r="I75" s="152"/>
      <c r="J75" s="147"/>
      <c r="K75" s="147"/>
      <c r="L75" s="147"/>
      <c r="M75" s="147"/>
      <c r="N75" s="147"/>
      <c r="O75" s="147"/>
      <c r="P75" s="147"/>
      <c r="Q75" s="147"/>
      <c r="R75" s="147"/>
    </row>
    <row r="76" spans="1:18" x14ac:dyDescent="0.2">
      <c r="A76" s="9" t="s">
        <v>73</v>
      </c>
      <c r="B76" s="148">
        <v>34</v>
      </c>
      <c r="C76" s="7" t="s">
        <v>80</v>
      </c>
      <c r="D76" s="61">
        <v>2</v>
      </c>
      <c r="E76" s="9">
        <v>4600</v>
      </c>
      <c r="F76" s="9" t="s">
        <v>17</v>
      </c>
      <c r="G76" s="9">
        <v>3</v>
      </c>
      <c r="H76" s="151">
        <f t="shared" si="2"/>
        <v>13800</v>
      </c>
      <c r="I76" s="152"/>
      <c r="J76" s="147"/>
      <c r="K76" s="147"/>
      <c r="L76" s="147"/>
      <c r="M76" s="147"/>
      <c r="N76" s="147"/>
      <c r="O76" s="147"/>
      <c r="P76" s="147"/>
      <c r="Q76" s="147"/>
      <c r="R76" s="147"/>
    </row>
    <row r="77" spans="1:18" x14ac:dyDescent="0.2">
      <c r="A77" s="9" t="s">
        <v>73</v>
      </c>
      <c r="B77" s="148">
        <v>34</v>
      </c>
      <c r="C77" s="7" t="s">
        <v>81</v>
      </c>
      <c r="D77" s="61">
        <v>1</v>
      </c>
      <c r="E77" s="9">
        <v>1</v>
      </c>
      <c r="F77" s="9" t="s">
        <v>33</v>
      </c>
      <c r="G77" s="9">
        <v>800</v>
      </c>
      <c r="H77" s="151">
        <f t="shared" si="2"/>
        <v>800</v>
      </c>
      <c r="I77" s="152"/>
      <c r="J77" s="147"/>
      <c r="K77" s="147"/>
      <c r="L77" s="147"/>
      <c r="M77" s="147"/>
      <c r="N77" s="147"/>
      <c r="O77" s="147"/>
      <c r="P77" s="147"/>
      <c r="Q77" s="147"/>
      <c r="R77" s="147"/>
    </row>
    <row r="78" spans="1:18" x14ac:dyDescent="0.2">
      <c r="A78" s="9" t="s">
        <v>73</v>
      </c>
      <c r="B78" s="148">
        <v>34</v>
      </c>
      <c r="C78" s="7" t="s">
        <v>82</v>
      </c>
      <c r="D78" s="61">
        <v>2</v>
      </c>
      <c r="E78" s="9">
        <v>4600</v>
      </c>
      <c r="F78" s="9" t="s">
        <v>17</v>
      </c>
      <c r="G78" s="9">
        <v>14</v>
      </c>
      <c r="H78" s="151">
        <f t="shared" si="2"/>
        <v>64400</v>
      </c>
      <c r="I78" s="152"/>
      <c r="J78" s="147"/>
      <c r="K78" s="147"/>
      <c r="L78" s="147"/>
      <c r="M78" s="147"/>
      <c r="N78" s="147"/>
      <c r="O78" s="147"/>
      <c r="P78" s="147"/>
      <c r="Q78" s="147"/>
      <c r="R78" s="147"/>
    </row>
    <row r="79" spans="1:18" x14ac:dyDescent="0.2">
      <c r="A79" s="9" t="s">
        <v>73</v>
      </c>
      <c r="B79" s="148">
        <v>34</v>
      </c>
      <c r="C79" s="7" t="s">
        <v>83</v>
      </c>
      <c r="D79" s="61">
        <v>2</v>
      </c>
      <c r="E79" s="9">
        <v>10800</v>
      </c>
      <c r="F79" s="9" t="s">
        <v>17</v>
      </c>
      <c r="G79" s="9">
        <v>8</v>
      </c>
      <c r="H79" s="151">
        <f t="shared" si="2"/>
        <v>86400</v>
      </c>
      <c r="I79" s="152"/>
      <c r="J79" s="147"/>
      <c r="K79" s="147"/>
      <c r="L79" s="147"/>
      <c r="M79" s="147"/>
      <c r="N79" s="147"/>
      <c r="O79" s="147"/>
      <c r="P79" s="147"/>
      <c r="Q79" s="147"/>
      <c r="R79" s="147"/>
    </row>
    <row r="80" spans="1:18" x14ac:dyDescent="0.2">
      <c r="A80" s="9" t="s">
        <v>73</v>
      </c>
      <c r="B80" s="148">
        <v>35</v>
      </c>
      <c r="C80" s="7" t="s">
        <v>84</v>
      </c>
      <c r="D80" s="61">
        <v>2</v>
      </c>
      <c r="E80" s="9">
        <v>192</v>
      </c>
      <c r="F80" s="9" t="s">
        <v>17</v>
      </c>
      <c r="G80" s="9">
        <v>75</v>
      </c>
      <c r="H80" s="151">
        <f t="shared" si="2"/>
        <v>14400</v>
      </c>
      <c r="I80" s="152"/>
      <c r="J80" s="147"/>
      <c r="K80" s="147"/>
      <c r="L80" s="147"/>
      <c r="M80" s="147"/>
      <c r="N80" s="147"/>
      <c r="O80" s="147"/>
      <c r="P80" s="147"/>
      <c r="Q80" s="147"/>
      <c r="R80" s="147"/>
    </row>
    <row r="81" spans="1:18" x14ac:dyDescent="0.2">
      <c r="A81" s="9" t="s">
        <v>73</v>
      </c>
      <c r="B81" s="148">
        <v>35</v>
      </c>
      <c r="C81" s="7" t="s">
        <v>85</v>
      </c>
      <c r="D81" s="61">
        <v>2</v>
      </c>
      <c r="E81" s="9">
        <v>24</v>
      </c>
      <c r="F81" s="9" t="s">
        <v>30</v>
      </c>
      <c r="G81" s="9">
        <v>200</v>
      </c>
      <c r="H81" s="151">
        <f t="shared" si="2"/>
        <v>4800</v>
      </c>
      <c r="I81" s="152"/>
      <c r="J81" s="147"/>
      <c r="K81" s="147"/>
      <c r="L81" s="147"/>
      <c r="M81" s="147"/>
      <c r="N81" s="147"/>
      <c r="O81" s="147"/>
      <c r="P81" s="147"/>
      <c r="Q81" s="147"/>
      <c r="R81" s="147"/>
    </row>
    <row r="82" spans="1:18" x14ac:dyDescent="0.2">
      <c r="A82" s="9" t="s">
        <v>73</v>
      </c>
      <c r="B82" s="148">
        <v>36</v>
      </c>
      <c r="C82" s="7" t="s">
        <v>86</v>
      </c>
      <c r="D82" s="61">
        <v>3</v>
      </c>
      <c r="E82" s="9">
        <v>180</v>
      </c>
      <c r="F82" s="9" t="s">
        <v>30</v>
      </c>
      <c r="G82" s="9">
        <v>20</v>
      </c>
      <c r="H82" s="151">
        <f t="shared" si="2"/>
        <v>3600</v>
      </c>
      <c r="I82" s="152"/>
      <c r="J82" s="147"/>
      <c r="K82" s="147"/>
      <c r="L82" s="147"/>
      <c r="M82" s="147"/>
      <c r="N82" s="147"/>
      <c r="O82" s="147"/>
      <c r="P82" s="147"/>
      <c r="Q82" s="147"/>
      <c r="R82" s="147"/>
    </row>
    <row r="83" spans="1:18" x14ac:dyDescent="0.2">
      <c r="A83" s="9" t="s">
        <v>73</v>
      </c>
      <c r="B83" s="148">
        <v>36</v>
      </c>
      <c r="C83" s="7" t="s">
        <v>87</v>
      </c>
      <c r="D83" s="61">
        <v>3</v>
      </c>
      <c r="E83" s="9">
        <v>360</v>
      </c>
      <c r="F83" s="9" t="s">
        <v>13</v>
      </c>
      <c r="G83" s="9">
        <v>10</v>
      </c>
      <c r="H83" s="151">
        <f t="shared" si="2"/>
        <v>3600</v>
      </c>
      <c r="I83" s="152"/>
      <c r="J83" s="147"/>
      <c r="K83" s="147"/>
      <c r="L83" s="147"/>
      <c r="M83" s="147"/>
      <c r="N83" s="147"/>
      <c r="O83" s="147"/>
      <c r="P83" s="147"/>
      <c r="Q83" s="147"/>
      <c r="R83" s="147"/>
    </row>
    <row r="84" spans="1:18" x14ac:dyDescent="0.2">
      <c r="A84" s="9" t="s">
        <v>73</v>
      </c>
      <c r="B84" s="148">
        <v>36</v>
      </c>
      <c r="C84" s="7" t="s">
        <v>88</v>
      </c>
      <c r="D84" s="61">
        <v>3</v>
      </c>
      <c r="E84" s="9">
        <v>10</v>
      </c>
      <c r="F84" s="9" t="s">
        <v>13</v>
      </c>
      <c r="G84" s="9">
        <v>500</v>
      </c>
      <c r="H84" s="151">
        <f t="shared" si="2"/>
        <v>5000</v>
      </c>
      <c r="I84" s="152"/>
      <c r="J84" s="147"/>
      <c r="K84" s="147"/>
      <c r="L84" s="147"/>
      <c r="M84" s="147"/>
      <c r="N84" s="147"/>
      <c r="O84" s="147"/>
      <c r="P84" s="147"/>
      <c r="Q84" s="147"/>
      <c r="R84" s="147"/>
    </row>
    <row r="85" spans="1:18" x14ac:dyDescent="0.2">
      <c r="A85" s="9" t="s">
        <v>73</v>
      </c>
      <c r="B85" s="148">
        <v>37</v>
      </c>
      <c r="C85" s="11" t="s">
        <v>89</v>
      </c>
      <c r="D85" s="61">
        <v>2</v>
      </c>
      <c r="E85" s="10">
        <v>1</v>
      </c>
      <c r="F85" s="10" t="s">
        <v>13</v>
      </c>
      <c r="G85" s="10" t="s">
        <v>49</v>
      </c>
      <c r="H85" s="157" t="s">
        <v>49</v>
      </c>
      <c r="I85" s="158"/>
      <c r="J85" s="147"/>
      <c r="K85" s="147"/>
      <c r="L85" s="147"/>
      <c r="M85" s="147"/>
      <c r="N85" s="147"/>
      <c r="O85" s="147"/>
      <c r="P85" s="147"/>
      <c r="Q85" s="147"/>
      <c r="R85" s="147"/>
    </row>
    <row r="86" spans="1:18" x14ac:dyDescent="0.2">
      <c r="A86" s="9" t="s">
        <v>73</v>
      </c>
      <c r="B86" s="148">
        <v>38</v>
      </c>
      <c r="C86" s="7" t="s">
        <v>90</v>
      </c>
      <c r="D86" s="61">
        <v>2</v>
      </c>
      <c r="E86" s="9">
        <v>1664</v>
      </c>
      <c r="F86" s="9" t="s">
        <v>17</v>
      </c>
      <c r="G86" s="9">
        <v>6</v>
      </c>
      <c r="H86" s="151">
        <f t="shared" si="2"/>
        <v>9984</v>
      </c>
      <c r="I86" s="152"/>
      <c r="J86" s="147"/>
      <c r="K86" s="147"/>
      <c r="L86" s="147"/>
      <c r="M86" s="147"/>
      <c r="N86" s="147"/>
      <c r="O86" s="147"/>
      <c r="P86" s="147"/>
      <c r="Q86" s="147"/>
      <c r="R86" s="147"/>
    </row>
    <row r="87" spans="1:18" x14ac:dyDescent="0.2">
      <c r="A87" s="9" t="s">
        <v>73</v>
      </c>
      <c r="B87" s="148">
        <v>38</v>
      </c>
      <c r="C87" s="7" t="s">
        <v>91</v>
      </c>
      <c r="D87" s="61">
        <v>2</v>
      </c>
      <c r="E87" s="9">
        <v>1</v>
      </c>
      <c r="F87" s="9" t="s">
        <v>33</v>
      </c>
      <c r="G87" s="9">
        <v>800</v>
      </c>
      <c r="H87" s="151">
        <f t="shared" si="2"/>
        <v>800</v>
      </c>
      <c r="I87" s="152"/>
      <c r="J87" s="147"/>
      <c r="K87" s="147"/>
      <c r="L87" s="147"/>
      <c r="M87" s="147"/>
      <c r="N87" s="147"/>
      <c r="O87" s="147"/>
      <c r="P87" s="147"/>
      <c r="Q87" s="147"/>
      <c r="R87" s="147"/>
    </row>
    <row r="88" spans="1:18" x14ac:dyDescent="0.2">
      <c r="A88" s="9" t="s">
        <v>73</v>
      </c>
      <c r="B88" s="148">
        <v>39</v>
      </c>
      <c r="C88" s="11" t="s">
        <v>92</v>
      </c>
      <c r="D88" s="61">
        <v>1</v>
      </c>
      <c r="E88" s="10" t="s">
        <v>93</v>
      </c>
      <c r="F88" s="10"/>
      <c r="G88" s="10" t="s">
        <v>49</v>
      </c>
      <c r="H88" s="157" t="s">
        <v>49</v>
      </c>
      <c r="I88" s="158"/>
      <c r="J88" s="147"/>
      <c r="K88" s="147"/>
      <c r="L88" s="147"/>
      <c r="M88" s="147"/>
      <c r="N88" s="147"/>
      <c r="O88" s="147"/>
      <c r="P88" s="147"/>
      <c r="Q88" s="147"/>
      <c r="R88" s="147"/>
    </row>
    <row r="89" spans="1:18" x14ac:dyDescent="0.2">
      <c r="A89" s="9" t="s">
        <v>73</v>
      </c>
      <c r="B89" s="148">
        <v>40</v>
      </c>
      <c r="C89" s="7" t="s">
        <v>94</v>
      </c>
      <c r="D89" s="61">
        <v>3</v>
      </c>
      <c r="E89" s="9">
        <v>1</v>
      </c>
      <c r="F89" s="9" t="s">
        <v>33</v>
      </c>
      <c r="G89" s="9">
        <v>1500</v>
      </c>
      <c r="H89" s="151">
        <f t="shared" si="2"/>
        <v>1500</v>
      </c>
      <c r="I89" s="152"/>
      <c r="J89" s="147"/>
      <c r="K89" s="147"/>
      <c r="L89" s="147"/>
      <c r="M89" s="147"/>
      <c r="N89" s="147"/>
      <c r="O89" s="147"/>
      <c r="P89" s="147"/>
      <c r="Q89" s="147"/>
      <c r="R89" s="147"/>
    </row>
    <row r="90" spans="1:18" x14ac:dyDescent="0.2">
      <c r="A90" s="9" t="s">
        <v>73</v>
      </c>
      <c r="B90" s="148">
        <v>41</v>
      </c>
      <c r="C90" s="7" t="s">
        <v>95</v>
      </c>
      <c r="D90" s="61">
        <v>2</v>
      </c>
      <c r="E90" s="9">
        <v>17</v>
      </c>
      <c r="F90" s="9" t="s">
        <v>13</v>
      </c>
      <c r="G90" s="9">
        <v>500</v>
      </c>
      <c r="H90" s="151">
        <f t="shared" si="2"/>
        <v>8500</v>
      </c>
      <c r="I90" s="152"/>
      <c r="J90" s="147"/>
      <c r="K90" s="147"/>
      <c r="L90" s="147"/>
      <c r="M90" s="147"/>
      <c r="N90" s="147"/>
      <c r="O90" s="147"/>
      <c r="P90" s="147"/>
      <c r="Q90" s="147"/>
      <c r="R90" s="147"/>
    </row>
    <row r="91" spans="1:18" x14ac:dyDescent="0.2">
      <c r="A91" s="9" t="s">
        <v>73</v>
      </c>
      <c r="B91" s="148">
        <v>42</v>
      </c>
      <c r="C91" s="7" t="s">
        <v>96</v>
      </c>
      <c r="D91" s="61">
        <v>2</v>
      </c>
      <c r="E91" s="9">
        <v>1600</v>
      </c>
      <c r="F91" s="9" t="s">
        <v>17</v>
      </c>
      <c r="G91" s="9">
        <v>6</v>
      </c>
      <c r="H91" s="151">
        <f t="shared" si="2"/>
        <v>9600</v>
      </c>
      <c r="I91" s="152"/>
      <c r="J91" s="147"/>
      <c r="K91" s="147"/>
      <c r="L91" s="147"/>
      <c r="M91" s="147"/>
      <c r="N91" s="147"/>
      <c r="O91" s="147"/>
      <c r="P91" s="147"/>
      <c r="Q91" s="147"/>
      <c r="R91" s="147"/>
    </row>
    <row r="92" spans="1:18" x14ac:dyDescent="0.2">
      <c r="A92" s="9" t="s">
        <v>73</v>
      </c>
      <c r="B92" s="148">
        <v>43</v>
      </c>
      <c r="C92" s="7" t="s">
        <v>97</v>
      </c>
      <c r="D92" s="61">
        <v>1</v>
      </c>
      <c r="E92" s="9">
        <v>1</v>
      </c>
      <c r="F92" s="9" t="s">
        <v>33</v>
      </c>
      <c r="G92" s="9">
        <v>8500</v>
      </c>
      <c r="H92" s="151">
        <f t="shared" si="2"/>
        <v>8500</v>
      </c>
      <c r="I92" s="152"/>
      <c r="J92" s="147"/>
      <c r="K92" s="147"/>
      <c r="L92" s="147"/>
      <c r="M92" s="147"/>
      <c r="N92" s="147"/>
      <c r="O92" s="147"/>
      <c r="P92" s="147"/>
      <c r="Q92" s="147"/>
      <c r="R92" s="147"/>
    </row>
    <row r="93" spans="1:18" x14ac:dyDescent="0.2">
      <c r="A93" s="9" t="s">
        <v>73</v>
      </c>
      <c r="B93" s="148">
        <v>43</v>
      </c>
      <c r="C93" s="7" t="s">
        <v>98</v>
      </c>
      <c r="D93" s="61">
        <v>1</v>
      </c>
      <c r="E93" s="9">
        <v>1</v>
      </c>
      <c r="F93" s="9" t="s">
        <v>33</v>
      </c>
      <c r="G93" s="9">
        <v>10000</v>
      </c>
      <c r="H93" s="151">
        <f t="shared" si="2"/>
        <v>10000</v>
      </c>
      <c r="I93" s="152"/>
      <c r="J93" s="147"/>
      <c r="K93" s="147"/>
      <c r="L93" s="147"/>
      <c r="M93" s="147"/>
      <c r="N93" s="147"/>
      <c r="O93" s="147"/>
      <c r="P93" s="147"/>
      <c r="Q93" s="147"/>
      <c r="R93" s="147"/>
    </row>
    <row r="94" spans="1:18" x14ac:dyDescent="0.2">
      <c r="A94" s="9" t="s">
        <v>73</v>
      </c>
      <c r="B94" s="148">
        <v>43</v>
      </c>
      <c r="C94" s="11" t="s">
        <v>99</v>
      </c>
      <c r="D94" s="61">
        <v>1</v>
      </c>
      <c r="E94" s="10" t="s">
        <v>93</v>
      </c>
      <c r="F94" s="10"/>
      <c r="G94" s="10" t="s">
        <v>49</v>
      </c>
      <c r="H94" s="157" t="s">
        <v>49</v>
      </c>
      <c r="I94" s="158"/>
      <c r="J94" s="147"/>
      <c r="K94" s="147"/>
      <c r="L94" s="147"/>
      <c r="M94" s="147"/>
      <c r="N94" s="147"/>
      <c r="O94" s="147"/>
      <c r="P94" s="147"/>
      <c r="Q94" s="147"/>
      <c r="R94" s="147"/>
    </row>
    <row r="95" spans="1:18" x14ac:dyDescent="0.2">
      <c r="A95" s="9" t="s">
        <v>73</v>
      </c>
      <c r="B95" s="148">
        <v>44</v>
      </c>
      <c r="C95" s="7" t="s">
        <v>100</v>
      </c>
      <c r="D95" s="61">
        <v>3</v>
      </c>
      <c r="E95" s="9">
        <v>2</v>
      </c>
      <c r="F95" s="9" t="s">
        <v>13</v>
      </c>
      <c r="G95" s="9">
        <v>60000</v>
      </c>
      <c r="H95" s="151">
        <f t="shared" si="2"/>
        <v>120000</v>
      </c>
      <c r="I95" s="152"/>
      <c r="J95" s="147"/>
      <c r="K95" s="147"/>
      <c r="L95" s="147"/>
      <c r="M95" s="147"/>
      <c r="N95" s="147"/>
      <c r="O95" s="147"/>
      <c r="P95" s="147"/>
      <c r="Q95" s="147"/>
      <c r="R95" s="147"/>
    </row>
    <row r="96" spans="1:18" x14ac:dyDescent="0.2">
      <c r="A96" s="9" t="s">
        <v>73</v>
      </c>
      <c r="B96" s="148">
        <v>45</v>
      </c>
      <c r="C96" s="7" t="s">
        <v>101</v>
      </c>
      <c r="D96" s="61">
        <v>3</v>
      </c>
      <c r="E96" s="9">
        <v>3000</v>
      </c>
      <c r="F96" s="9" t="s">
        <v>17</v>
      </c>
      <c r="G96" s="9">
        <v>2.5</v>
      </c>
      <c r="H96" s="151">
        <f t="shared" si="2"/>
        <v>7500</v>
      </c>
      <c r="I96" s="152"/>
      <c r="J96" s="147"/>
      <c r="K96" s="147"/>
      <c r="L96" s="147"/>
      <c r="M96" s="147"/>
      <c r="N96" s="147"/>
      <c r="O96" s="147"/>
      <c r="P96" s="147"/>
      <c r="Q96" s="147"/>
      <c r="R96" s="147"/>
    </row>
    <row r="97" spans="1:18" ht="15" thickBot="1" x14ac:dyDescent="0.25">
      <c r="A97" s="18" t="s">
        <v>73</v>
      </c>
      <c r="B97" s="153">
        <v>45</v>
      </c>
      <c r="C97" s="16" t="s">
        <v>102</v>
      </c>
      <c r="D97" s="62"/>
      <c r="E97" s="18">
        <v>8000</v>
      </c>
      <c r="F97" s="18" t="s">
        <v>17</v>
      </c>
      <c r="G97" s="18">
        <v>10</v>
      </c>
      <c r="H97" s="154">
        <f t="shared" si="2"/>
        <v>80000</v>
      </c>
      <c r="I97" s="152"/>
      <c r="J97" s="147"/>
      <c r="K97" s="147"/>
      <c r="L97" s="147"/>
      <c r="M97" s="147"/>
      <c r="N97" s="147"/>
      <c r="O97" s="147"/>
      <c r="P97" s="147"/>
      <c r="Q97" s="147"/>
      <c r="R97" s="147"/>
    </row>
    <row r="98" spans="1:18" ht="15" x14ac:dyDescent="0.2">
      <c r="A98" s="116"/>
      <c r="B98" s="168"/>
      <c r="C98" s="114"/>
      <c r="D98" s="117"/>
      <c r="E98" s="116"/>
      <c r="F98" s="116"/>
      <c r="G98" s="116"/>
      <c r="H98" s="172">
        <f>SUM(H69:H97)</f>
        <v>597924</v>
      </c>
      <c r="I98" s="152"/>
      <c r="J98" s="147"/>
      <c r="K98" s="147"/>
      <c r="L98" s="147"/>
      <c r="M98" s="147"/>
      <c r="N98" s="147"/>
      <c r="O98" s="147"/>
      <c r="P98" s="147"/>
      <c r="Q98" s="147"/>
      <c r="R98" s="147"/>
    </row>
    <row r="99" spans="1:18" x14ac:dyDescent="0.2">
      <c r="A99" s="15"/>
      <c r="B99" s="155"/>
      <c r="C99" s="13"/>
      <c r="D99" s="66"/>
      <c r="E99" s="15"/>
      <c r="F99" s="15"/>
      <c r="G99" s="15"/>
      <c r="H99" s="156"/>
      <c r="I99" s="152"/>
      <c r="J99" s="147"/>
      <c r="K99" s="147"/>
      <c r="L99" s="147"/>
      <c r="M99" s="147"/>
      <c r="N99" s="147"/>
      <c r="O99" s="147"/>
      <c r="P99" s="147"/>
      <c r="Q99" s="147"/>
      <c r="R99" s="147"/>
    </row>
    <row r="100" spans="1:18" x14ac:dyDescent="0.2">
      <c r="A100" s="9" t="s">
        <v>103</v>
      </c>
      <c r="B100" s="148">
        <v>46</v>
      </c>
      <c r="C100" s="7" t="s">
        <v>104</v>
      </c>
      <c r="D100" s="61">
        <v>2</v>
      </c>
      <c r="E100" s="9">
        <v>144</v>
      </c>
      <c r="F100" s="9" t="s">
        <v>17</v>
      </c>
      <c r="G100" s="9">
        <v>8</v>
      </c>
      <c r="H100" s="151">
        <f t="shared" si="2"/>
        <v>1152</v>
      </c>
      <c r="I100" s="152"/>
      <c r="J100" s="147"/>
      <c r="K100" s="147"/>
      <c r="L100" s="147"/>
      <c r="M100" s="147"/>
      <c r="N100" s="147"/>
      <c r="O100" s="147"/>
      <c r="P100" s="147"/>
      <c r="Q100" s="147"/>
      <c r="R100" s="147"/>
    </row>
    <row r="101" spans="1:18" x14ac:dyDescent="0.2">
      <c r="A101" s="9" t="s">
        <v>103</v>
      </c>
      <c r="B101" s="148">
        <v>46</v>
      </c>
      <c r="C101" s="7" t="s">
        <v>105</v>
      </c>
      <c r="D101" s="61">
        <v>2</v>
      </c>
      <c r="E101" s="9">
        <v>23</v>
      </c>
      <c r="F101" s="9" t="s">
        <v>13</v>
      </c>
      <c r="G101" s="9">
        <v>500</v>
      </c>
      <c r="H101" s="151">
        <f t="shared" si="2"/>
        <v>11500</v>
      </c>
      <c r="I101" s="152"/>
      <c r="J101" s="147"/>
      <c r="K101" s="147"/>
      <c r="L101" s="147"/>
      <c r="M101" s="147"/>
      <c r="N101" s="147"/>
      <c r="O101" s="147"/>
      <c r="P101" s="147"/>
      <c r="Q101" s="147"/>
      <c r="R101" s="147"/>
    </row>
    <row r="102" spans="1:18" x14ac:dyDescent="0.2">
      <c r="A102" s="9" t="s">
        <v>103</v>
      </c>
      <c r="B102" s="148">
        <v>46</v>
      </c>
      <c r="C102" s="7" t="s">
        <v>106</v>
      </c>
      <c r="D102" s="61">
        <v>2</v>
      </c>
      <c r="E102" s="9">
        <v>1</v>
      </c>
      <c r="F102" s="9" t="s">
        <v>33</v>
      </c>
      <c r="G102" s="9">
        <v>25000</v>
      </c>
      <c r="H102" s="151">
        <f t="shared" si="2"/>
        <v>25000</v>
      </c>
      <c r="I102" s="152"/>
      <c r="J102" s="147"/>
      <c r="K102" s="147"/>
      <c r="L102" s="147"/>
      <c r="M102" s="147"/>
      <c r="N102" s="147"/>
      <c r="O102" s="147"/>
      <c r="P102" s="147"/>
      <c r="Q102" s="147"/>
      <c r="R102" s="147"/>
    </row>
    <row r="103" spans="1:18" x14ac:dyDescent="0.2">
      <c r="A103" s="9" t="s">
        <v>103</v>
      </c>
      <c r="B103" s="148">
        <v>47</v>
      </c>
      <c r="C103" s="7" t="s">
        <v>107</v>
      </c>
      <c r="D103" s="61">
        <v>2</v>
      </c>
      <c r="E103" s="9">
        <v>1</v>
      </c>
      <c r="F103" s="9" t="s">
        <v>33</v>
      </c>
      <c r="G103" s="9">
        <v>2500</v>
      </c>
      <c r="H103" s="151">
        <f t="shared" si="2"/>
        <v>2500</v>
      </c>
      <c r="I103" s="152"/>
      <c r="J103" s="147"/>
      <c r="K103" s="147"/>
      <c r="L103" s="147"/>
      <c r="M103" s="147"/>
      <c r="N103" s="147"/>
      <c r="O103" s="147"/>
      <c r="P103" s="147"/>
      <c r="Q103" s="147"/>
      <c r="R103" s="147"/>
    </row>
    <row r="104" spans="1:18" x14ac:dyDescent="0.2">
      <c r="A104" s="9" t="s">
        <v>103</v>
      </c>
      <c r="B104" s="148">
        <v>47</v>
      </c>
      <c r="C104" s="7" t="s">
        <v>115</v>
      </c>
      <c r="D104" s="61">
        <v>1</v>
      </c>
      <c r="E104" s="9">
        <v>1</v>
      </c>
      <c r="F104" s="9" t="s">
        <v>33</v>
      </c>
      <c r="G104" s="9">
        <v>2500</v>
      </c>
      <c r="H104" s="151">
        <f t="shared" si="2"/>
        <v>2500</v>
      </c>
      <c r="I104" s="152"/>
      <c r="J104" s="147"/>
      <c r="K104" s="147"/>
      <c r="L104" s="147"/>
      <c r="M104" s="147"/>
      <c r="N104" s="147"/>
      <c r="O104" s="147"/>
      <c r="P104" s="147"/>
      <c r="Q104" s="147"/>
      <c r="R104" s="147"/>
    </row>
    <row r="105" spans="1:18" x14ac:dyDescent="0.2">
      <c r="A105" s="9" t="s">
        <v>103</v>
      </c>
      <c r="B105" s="148">
        <v>48</v>
      </c>
      <c r="C105" s="7" t="s">
        <v>108</v>
      </c>
      <c r="D105" s="61">
        <v>3</v>
      </c>
      <c r="E105" s="9">
        <v>1</v>
      </c>
      <c r="F105" s="9" t="s">
        <v>33</v>
      </c>
      <c r="G105" s="9">
        <v>4500</v>
      </c>
      <c r="H105" s="151">
        <f t="shared" si="2"/>
        <v>4500</v>
      </c>
      <c r="I105" s="152"/>
      <c r="J105" s="147"/>
      <c r="K105" s="147"/>
      <c r="L105" s="147"/>
      <c r="M105" s="147"/>
      <c r="N105" s="147"/>
      <c r="O105" s="147"/>
      <c r="P105" s="147"/>
      <c r="Q105" s="147"/>
      <c r="R105" s="147"/>
    </row>
    <row r="106" spans="1:18" x14ac:dyDescent="0.2">
      <c r="A106" s="9" t="s">
        <v>103</v>
      </c>
      <c r="B106" s="148">
        <v>49</v>
      </c>
      <c r="C106" s="7" t="s">
        <v>109</v>
      </c>
      <c r="D106" s="61">
        <v>1</v>
      </c>
      <c r="E106" s="9">
        <v>185</v>
      </c>
      <c r="F106" s="9" t="s">
        <v>17</v>
      </c>
      <c r="G106" s="9">
        <v>75</v>
      </c>
      <c r="H106" s="151">
        <f t="shared" si="2"/>
        <v>13875</v>
      </c>
      <c r="I106" s="152"/>
      <c r="J106" s="147"/>
      <c r="K106" s="147"/>
      <c r="L106" s="147"/>
      <c r="M106" s="147"/>
      <c r="N106" s="147"/>
      <c r="O106" s="147"/>
      <c r="P106" s="147"/>
      <c r="Q106" s="147"/>
      <c r="R106" s="147"/>
    </row>
    <row r="107" spans="1:18" x14ac:dyDescent="0.2">
      <c r="A107" s="9" t="s">
        <v>103</v>
      </c>
      <c r="B107" s="148">
        <v>50</v>
      </c>
      <c r="C107" s="11" t="s">
        <v>110</v>
      </c>
      <c r="D107" s="61">
        <v>3</v>
      </c>
      <c r="E107" s="10">
        <v>18570</v>
      </c>
      <c r="F107" s="10" t="s">
        <v>17</v>
      </c>
      <c r="G107" s="10" t="s">
        <v>49</v>
      </c>
      <c r="H107" s="157" t="s">
        <v>49</v>
      </c>
      <c r="I107" s="158"/>
      <c r="J107" s="147"/>
      <c r="K107" s="147"/>
      <c r="L107" s="147"/>
      <c r="M107" s="147"/>
      <c r="N107" s="147"/>
      <c r="O107" s="147"/>
      <c r="P107" s="147"/>
      <c r="Q107" s="147"/>
      <c r="R107" s="147"/>
    </row>
    <row r="108" spans="1:18" x14ac:dyDescent="0.2">
      <c r="A108" s="9" t="s">
        <v>103</v>
      </c>
      <c r="B108" s="148">
        <v>51</v>
      </c>
      <c r="C108" s="7" t="s">
        <v>111</v>
      </c>
      <c r="D108" s="61">
        <v>1</v>
      </c>
      <c r="E108" s="9">
        <v>10</v>
      </c>
      <c r="F108" s="9" t="s">
        <v>13</v>
      </c>
      <c r="G108" s="9">
        <v>200</v>
      </c>
      <c r="H108" s="151">
        <f t="shared" si="2"/>
        <v>2000</v>
      </c>
      <c r="I108" s="152"/>
      <c r="J108" s="147"/>
      <c r="K108" s="147"/>
      <c r="L108" s="147"/>
      <c r="M108" s="147"/>
      <c r="N108" s="147"/>
      <c r="O108" s="147"/>
      <c r="P108" s="147"/>
      <c r="Q108" s="147"/>
      <c r="R108" s="147"/>
    </row>
    <row r="109" spans="1:18" x14ac:dyDescent="0.2">
      <c r="A109" s="9" t="s">
        <v>103</v>
      </c>
      <c r="B109" s="148">
        <v>51</v>
      </c>
      <c r="C109" s="7" t="s">
        <v>112</v>
      </c>
      <c r="D109" s="61">
        <v>1</v>
      </c>
      <c r="E109" s="9">
        <v>3</v>
      </c>
      <c r="F109" s="9" t="s">
        <v>13</v>
      </c>
      <c r="G109" s="9">
        <v>8500</v>
      </c>
      <c r="H109" s="151">
        <f t="shared" si="2"/>
        <v>25500</v>
      </c>
      <c r="I109" s="152"/>
      <c r="J109" s="147"/>
      <c r="K109" s="147"/>
      <c r="L109" s="147"/>
      <c r="M109" s="147"/>
      <c r="N109" s="147"/>
      <c r="O109" s="147"/>
      <c r="P109" s="147"/>
      <c r="Q109" s="147"/>
      <c r="R109" s="147"/>
    </row>
    <row r="110" spans="1:18" x14ac:dyDescent="0.2">
      <c r="A110" s="9" t="s">
        <v>103</v>
      </c>
      <c r="B110" s="148">
        <v>52</v>
      </c>
      <c r="C110" s="7" t="s">
        <v>116</v>
      </c>
      <c r="D110" s="61">
        <v>1</v>
      </c>
      <c r="E110" s="9">
        <v>1968</v>
      </c>
      <c r="F110" s="9" t="s">
        <v>17</v>
      </c>
      <c r="G110" s="9">
        <v>4</v>
      </c>
      <c r="H110" s="151">
        <f t="shared" si="2"/>
        <v>7872</v>
      </c>
      <c r="I110" s="152"/>
      <c r="J110" s="147"/>
      <c r="K110" s="147"/>
      <c r="L110" s="147"/>
      <c r="M110" s="147"/>
      <c r="N110" s="147"/>
      <c r="O110" s="147"/>
      <c r="P110" s="147"/>
      <c r="Q110" s="147"/>
      <c r="R110" s="147"/>
    </row>
    <row r="111" spans="1:18" x14ac:dyDescent="0.2">
      <c r="A111" s="9" t="s">
        <v>103</v>
      </c>
      <c r="B111" s="148">
        <v>52</v>
      </c>
      <c r="C111" s="7" t="s">
        <v>117</v>
      </c>
      <c r="D111" s="61">
        <v>2</v>
      </c>
      <c r="E111" s="9">
        <v>7800</v>
      </c>
      <c r="F111" s="9" t="s">
        <v>17</v>
      </c>
      <c r="G111" s="9">
        <v>14</v>
      </c>
      <c r="H111" s="151">
        <f t="shared" si="2"/>
        <v>109200</v>
      </c>
      <c r="I111" s="152"/>
      <c r="J111" s="147"/>
      <c r="K111" s="147"/>
      <c r="L111" s="147"/>
      <c r="M111" s="147"/>
      <c r="N111" s="147"/>
      <c r="O111" s="147"/>
      <c r="P111" s="147"/>
      <c r="Q111" s="147"/>
      <c r="R111" s="147"/>
    </row>
    <row r="112" spans="1:18" x14ac:dyDescent="0.2">
      <c r="A112" s="9" t="s">
        <v>103</v>
      </c>
      <c r="B112" s="148">
        <v>53</v>
      </c>
      <c r="C112" s="7" t="s">
        <v>118</v>
      </c>
      <c r="D112" s="61">
        <v>3</v>
      </c>
      <c r="E112" s="9">
        <v>448</v>
      </c>
      <c r="F112" s="9" t="s">
        <v>30</v>
      </c>
      <c r="G112" s="9">
        <v>4</v>
      </c>
      <c r="H112" s="151">
        <f t="shared" si="2"/>
        <v>1792</v>
      </c>
      <c r="I112" s="152"/>
      <c r="J112" s="147"/>
      <c r="K112" s="147"/>
      <c r="L112" s="147"/>
      <c r="M112" s="147"/>
      <c r="N112" s="147"/>
      <c r="O112" s="147"/>
      <c r="P112" s="147"/>
      <c r="Q112" s="147"/>
      <c r="R112" s="147"/>
    </row>
    <row r="113" spans="1:18" x14ac:dyDescent="0.2">
      <c r="A113" s="9" t="s">
        <v>103</v>
      </c>
      <c r="B113" s="148">
        <v>53</v>
      </c>
      <c r="C113" s="7" t="s">
        <v>119</v>
      </c>
      <c r="D113" s="61">
        <v>3</v>
      </c>
      <c r="E113" s="9">
        <v>15</v>
      </c>
      <c r="F113" s="9" t="s">
        <v>13</v>
      </c>
      <c r="G113" s="9">
        <v>150</v>
      </c>
      <c r="H113" s="151">
        <f t="shared" si="2"/>
        <v>2250</v>
      </c>
      <c r="I113" s="152"/>
      <c r="J113" s="147"/>
      <c r="K113" s="147"/>
      <c r="L113" s="147"/>
      <c r="M113" s="147"/>
      <c r="N113" s="147"/>
      <c r="O113" s="147"/>
      <c r="P113" s="147"/>
      <c r="Q113" s="147"/>
      <c r="R113" s="147"/>
    </row>
    <row r="114" spans="1:18" x14ac:dyDescent="0.2">
      <c r="A114" s="9" t="s">
        <v>103</v>
      </c>
      <c r="B114" s="148">
        <v>53</v>
      </c>
      <c r="C114" s="7" t="s">
        <v>120</v>
      </c>
      <c r="D114" s="61">
        <v>3</v>
      </c>
      <c r="E114" s="9">
        <v>190</v>
      </c>
      <c r="F114" s="9" t="s">
        <v>17</v>
      </c>
      <c r="G114" s="9">
        <v>6</v>
      </c>
      <c r="H114" s="151">
        <f t="shared" si="2"/>
        <v>1140</v>
      </c>
      <c r="I114" s="152"/>
      <c r="J114" s="147"/>
      <c r="K114" s="147"/>
      <c r="L114" s="147"/>
      <c r="M114" s="147"/>
      <c r="N114" s="147"/>
      <c r="O114" s="147"/>
      <c r="P114" s="147"/>
      <c r="Q114" s="147"/>
      <c r="R114" s="147"/>
    </row>
    <row r="115" spans="1:18" x14ac:dyDescent="0.2">
      <c r="A115" s="9" t="s">
        <v>103</v>
      </c>
      <c r="B115" s="148">
        <v>54</v>
      </c>
      <c r="C115" s="7" t="s">
        <v>121</v>
      </c>
      <c r="D115" s="61">
        <v>1</v>
      </c>
      <c r="E115" s="9">
        <v>160</v>
      </c>
      <c r="F115" s="9" t="s">
        <v>30</v>
      </c>
      <c r="G115" s="9">
        <v>5</v>
      </c>
      <c r="H115" s="151">
        <f t="shared" si="2"/>
        <v>800</v>
      </c>
      <c r="I115" s="152"/>
      <c r="J115" s="147"/>
      <c r="K115" s="147"/>
      <c r="L115" s="147"/>
      <c r="M115" s="147"/>
      <c r="N115" s="147"/>
      <c r="O115" s="147"/>
      <c r="P115" s="147"/>
      <c r="Q115" s="147"/>
      <c r="R115" s="147"/>
    </row>
    <row r="116" spans="1:18" x14ac:dyDescent="0.2">
      <c r="A116" s="9" t="s">
        <v>103</v>
      </c>
      <c r="B116" s="148">
        <v>54</v>
      </c>
      <c r="C116" s="7" t="s">
        <v>122</v>
      </c>
      <c r="D116" s="61">
        <v>2</v>
      </c>
      <c r="E116" s="9">
        <v>7400</v>
      </c>
      <c r="F116" s="9" t="s">
        <v>17</v>
      </c>
      <c r="G116" s="9">
        <v>2</v>
      </c>
      <c r="H116" s="151">
        <f t="shared" si="2"/>
        <v>14800</v>
      </c>
      <c r="I116" s="152"/>
      <c r="J116" s="147"/>
      <c r="K116" s="147"/>
      <c r="L116" s="147"/>
      <c r="M116" s="147"/>
      <c r="N116" s="147"/>
      <c r="O116" s="147"/>
      <c r="P116" s="147"/>
      <c r="Q116" s="147"/>
      <c r="R116" s="147"/>
    </row>
    <row r="117" spans="1:18" x14ac:dyDescent="0.2">
      <c r="A117" s="9" t="s">
        <v>103</v>
      </c>
      <c r="B117" s="148">
        <v>55</v>
      </c>
      <c r="C117" s="7" t="s">
        <v>123</v>
      </c>
      <c r="D117" s="61"/>
      <c r="E117" s="9">
        <v>8320</v>
      </c>
      <c r="F117" s="9" t="s">
        <v>17</v>
      </c>
      <c r="G117" s="9">
        <v>2</v>
      </c>
      <c r="H117" s="151">
        <f t="shared" si="2"/>
        <v>16640</v>
      </c>
      <c r="I117" s="152"/>
      <c r="J117" s="147"/>
      <c r="K117" s="147"/>
      <c r="L117" s="147"/>
      <c r="M117" s="147"/>
      <c r="N117" s="147"/>
      <c r="O117" s="147"/>
      <c r="P117" s="147"/>
      <c r="Q117" s="147"/>
      <c r="R117" s="147"/>
    </row>
    <row r="118" spans="1:18" x14ac:dyDescent="0.2">
      <c r="A118" s="9" t="s">
        <v>103</v>
      </c>
      <c r="B118" s="148">
        <v>55</v>
      </c>
      <c r="C118" s="7" t="s">
        <v>94</v>
      </c>
      <c r="D118" s="61">
        <v>3</v>
      </c>
      <c r="E118" s="9">
        <v>1</v>
      </c>
      <c r="F118" s="9" t="s">
        <v>33</v>
      </c>
      <c r="G118" s="9">
        <v>1500</v>
      </c>
      <c r="H118" s="151">
        <f t="shared" si="2"/>
        <v>1500</v>
      </c>
      <c r="I118" s="152"/>
      <c r="J118" s="147"/>
      <c r="K118" s="147"/>
      <c r="L118" s="147"/>
      <c r="M118" s="147"/>
      <c r="N118" s="147"/>
      <c r="O118" s="147"/>
      <c r="P118" s="147"/>
      <c r="Q118" s="147"/>
      <c r="R118" s="147"/>
    </row>
    <row r="119" spans="1:18" x14ac:dyDescent="0.2">
      <c r="A119" s="9" t="s">
        <v>103</v>
      </c>
      <c r="B119" s="148">
        <v>56</v>
      </c>
      <c r="C119" s="7" t="s">
        <v>125</v>
      </c>
      <c r="D119" s="61">
        <v>1</v>
      </c>
      <c r="E119" s="9">
        <v>2</v>
      </c>
      <c r="F119" s="9" t="s">
        <v>13</v>
      </c>
      <c r="G119" s="9">
        <v>250</v>
      </c>
      <c r="H119" s="151">
        <f t="shared" si="2"/>
        <v>500</v>
      </c>
      <c r="I119" s="152"/>
      <c r="J119" s="147"/>
      <c r="K119" s="147"/>
      <c r="L119" s="147"/>
      <c r="M119" s="147"/>
      <c r="N119" s="147"/>
      <c r="O119" s="147"/>
      <c r="P119" s="147"/>
      <c r="Q119" s="147"/>
      <c r="R119" s="147"/>
    </row>
    <row r="120" spans="1:18" x14ac:dyDescent="0.2">
      <c r="A120" s="9" t="s">
        <v>103</v>
      </c>
      <c r="B120" s="148">
        <v>56</v>
      </c>
      <c r="C120" s="7" t="s">
        <v>124</v>
      </c>
      <c r="D120" s="61">
        <v>1</v>
      </c>
      <c r="E120" s="9">
        <v>1</v>
      </c>
      <c r="F120" s="9" t="s">
        <v>13</v>
      </c>
      <c r="G120" s="9">
        <v>1500</v>
      </c>
      <c r="H120" s="151">
        <f t="shared" si="2"/>
        <v>1500</v>
      </c>
      <c r="I120" s="152"/>
      <c r="J120" s="147"/>
      <c r="K120" s="147"/>
      <c r="L120" s="147"/>
      <c r="M120" s="147"/>
      <c r="N120" s="147"/>
      <c r="O120" s="147"/>
      <c r="P120" s="147"/>
      <c r="Q120" s="147"/>
      <c r="R120" s="147"/>
    </row>
    <row r="121" spans="1:18" x14ac:dyDescent="0.2">
      <c r="A121" s="9" t="s">
        <v>103</v>
      </c>
      <c r="B121" s="148">
        <v>56</v>
      </c>
      <c r="C121" s="7" t="s">
        <v>126</v>
      </c>
      <c r="D121" s="61">
        <v>1</v>
      </c>
      <c r="E121" s="9">
        <v>10</v>
      </c>
      <c r="F121" s="9" t="s">
        <v>13</v>
      </c>
      <c r="G121" s="9">
        <v>150</v>
      </c>
      <c r="H121" s="151">
        <f t="shared" si="2"/>
        <v>1500</v>
      </c>
      <c r="I121" s="152"/>
      <c r="J121" s="147"/>
      <c r="K121" s="147"/>
      <c r="L121" s="147"/>
      <c r="M121" s="147"/>
      <c r="N121" s="147"/>
      <c r="O121" s="147"/>
      <c r="P121" s="147"/>
      <c r="Q121" s="147"/>
      <c r="R121" s="147"/>
    </row>
    <row r="122" spans="1:18" x14ac:dyDescent="0.2">
      <c r="A122" s="9" t="s">
        <v>103</v>
      </c>
      <c r="B122" s="148">
        <v>56</v>
      </c>
      <c r="C122" s="7" t="s">
        <v>127</v>
      </c>
      <c r="D122" s="61">
        <v>1</v>
      </c>
      <c r="E122" s="9">
        <v>4</v>
      </c>
      <c r="F122" s="9" t="s">
        <v>13</v>
      </c>
      <c r="G122" s="9">
        <v>1500</v>
      </c>
      <c r="H122" s="151">
        <f t="shared" si="2"/>
        <v>6000</v>
      </c>
      <c r="I122" s="152"/>
      <c r="J122" s="147"/>
      <c r="K122" s="147"/>
      <c r="L122" s="147"/>
      <c r="M122" s="147"/>
      <c r="N122" s="147"/>
      <c r="O122" s="147"/>
      <c r="P122" s="147"/>
      <c r="Q122" s="147"/>
      <c r="R122" s="147"/>
    </row>
    <row r="123" spans="1:18" x14ac:dyDescent="0.2">
      <c r="A123" s="9" t="s">
        <v>103</v>
      </c>
      <c r="B123" s="148">
        <v>57</v>
      </c>
      <c r="C123" s="7" t="s">
        <v>128</v>
      </c>
      <c r="D123" s="61">
        <v>1</v>
      </c>
      <c r="E123" s="9">
        <v>6</v>
      </c>
      <c r="F123" s="9" t="s">
        <v>13</v>
      </c>
      <c r="G123" s="9">
        <v>500</v>
      </c>
      <c r="H123" s="151">
        <f t="shared" si="2"/>
        <v>3000</v>
      </c>
      <c r="I123" s="152"/>
      <c r="J123" s="147"/>
      <c r="K123" s="147"/>
      <c r="L123" s="147"/>
      <c r="M123" s="147"/>
      <c r="N123" s="147"/>
      <c r="O123" s="147"/>
      <c r="P123" s="147"/>
      <c r="Q123" s="147"/>
      <c r="R123" s="147"/>
    </row>
    <row r="124" spans="1:18" x14ac:dyDescent="0.2">
      <c r="A124" s="9" t="s">
        <v>103</v>
      </c>
      <c r="B124" s="148">
        <v>58</v>
      </c>
      <c r="C124" s="7" t="s">
        <v>129</v>
      </c>
      <c r="D124" s="61">
        <v>2</v>
      </c>
      <c r="E124" s="9">
        <v>500</v>
      </c>
      <c r="F124" s="9" t="s">
        <v>17</v>
      </c>
      <c r="G124" s="9">
        <v>8</v>
      </c>
      <c r="H124" s="151">
        <f t="shared" si="2"/>
        <v>4000</v>
      </c>
      <c r="I124" s="152"/>
      <c r="J124" s="147"/>
      <c r="K124" s="147"/>
      <c r="L124" s="147"/>
      <c r="M124" s="147"/>
      <c r="N124" s="147"/>
      <c r="O124" s="147"/>
      <c r="P124" s="147"/>
      <c r="Q124" s="147"/>
      <c r="R124" s="147"/>
    </row>
    <row r="125" spans="1:18" x14ac:dyDescent="0.2">
      <c r="A125" s="9" t="s">
        <v>103</v>
      </c>
      <c r="B125" s="148">
        <v>58</v>
      </c>
      <c r="C125" s="7" t="s">
        <v>130</v>
      </c>
      <c r="D125" s="61">
        <v>2</v>
      </c>
      <c r="E125" s="9">
        <v>9700</v>
      </c>
      <c r="F125" s="9" t="s">
        <v>17</v>
      </c>
      <c r="G125" s="9">
        <v>2.5</v>
      </c>
      <c r="H125" s="151">
        <f t="shared" si="2"/>
        <v>24250</v>
      </c>
      <c r="I125" s="152"/>
      <c r="J125" s="147"/>
      <c r="K125" s="147"/>
      <c r="L125" s="147"/>
      <c r="M125" s="147"/>
      <c r="N125" s="147"/>
      <c r="O125" s="147"/>
      <c r="P125" s="147"/>
      <c r="Q125" s="147"/>
      <c r="R125" s="147"/>
    </row>
    <row r="126" spans="1:18" x14ac:dyDescent="0.2">
      <c r="A126" s="9" t="s">
        <v>103</v>
      </c>
      <c r="B126" s="148">
        <v>58</v>
      </c>
      <c r="C126" s="7" t="s">
        <v>131</v>
      </c>
      <c r="D126" s="61">
        <v>3</v>
      </c>
      <c r="E126" s="9">
        <v>24000</v>
      </c>
      <c r="F126" s="9" t="s">
        <v>17</v>
      </c>
      <c r="G126" s="9">
        <v>6</v>
      </c>
      <c r="H126" s="151">
        <f t="shared" si="2"/>
        <v>144000</v>
      </c>
      <c r="I126" s="152"/>
      <c r="J126" s="147"/>
      <c r="K126" s="147"/>
      <c r="L126" s="147"/>
      <c r="M126" s="147"/>
      <c r="N126" s="147"/>
      <c r="O126" s="147"/>
      <c r="P126" s="147"/>
      <c r="Q126" s="147"/>
      <c r="R126" s="147"/>
    </row>
    <row r="127" spans="1:18" x14ac:dyDescent="0.2">
      <c r="A127" s="9" t="s">
        <v>103</v>
      </c>
      <c r="B127" s="148">
        <v>58</v>
      </c>
      <c r="C127" s="7" t="s">
        <v>132</v>
      </c>
      <c r="D127" s="61">
        <v>3</v>
      </c>
      <c r="E127" s="9">
        <v>500</v>
      </c>
      <c r="F127" s="9" t="s">
        <v>30</v>
      </c>
      <c r="G127" s="9">
        <v>30</v>
      </c>
      <c r="H127" s="151">
        <f t="shared" si="2"/>
        <v>15000</v>
      </c>
      <c r="I127" s="152"/>
      <c r="J127" s="147"/>
      <c r="K127" s="147"/>
      <c r="L127" s="147"/>
      <c r="M127" s="147"/>
      <c r="N127" s="147"/>
      <c r="O127" s="147"/>
      <c r="P127" s="147"/>
      <c r="Q127" s="147"/>
      <c r="R127" s="147"/>
    </row>
    <row r="128" spans="1:18" ht="15" thickBot="1" x14ac:dyDescent="0.25">
      <c r="A128" s="18" t="s">
        <v>103</v>
      </c>
      <c r="B128" s="153">
        <v>59</v>
      </c>
      <c r="C128" s="16" t="s">
        <v>133</v>
      </c>
      <c r="D128" s="62">
        <v>1</v>
      </c>
      <c r="E128" s="18">
        <v>2</v>
      </c>
      <c r="F128" s="18" t="s">
        <v>13</v>
      </c>
      <c r="G128" s="18">
        <v>3500</v>
      </c>
      <c r="H128" s="154">
        <f t="shared" si="2"/>
        <v>7000</v>
      </c>
      <c r="I128" s="152"/>
      <c r="J128" s="147"/>
      <c r="K128" s="147"/>
      <c r="L128" s="147"/>
      <c r="M128" s="147"/>
      <c r="N128" s="147"/>
      <c r="O128" s="147"/>
      <c r="P128" s="147"/>
      <c r="Q128" s="147"/>
      <c r="R128" s="147"/>
    </row>
    <row r="129" spans="1:18" ht="15" x14ac:dyDescent="0.2">
      <c r="A129" s="116"/>
      <c r="B129" s="168"/>
      <c r="C129" s="114"/>
      <c r="D129" s="117"/>
      <c r="E129" s="116"/>
      <c r="F129" s="116"/>
      <c r="G129" s="116"/>
      <c r="H129" s="172">
        <f>SUM(H100:H128)</f>
        <v>451271</v>
      </c>
      <c r="I129" s="152"/>
      <c r="J129" s="147"/>
      <c r="K129" s="147"/>
      <c r="L129" s="147"/>
      <c r="M129" s="147"/>
      <c r="N129" s="147"/>
      <c r="O129" s="147"/>
      <c r="P129" s="147"/>
      <c r="Q129" s="147"/>
      <c r="R129" s="147"/>
    </row>
    <row r="130" spans="1:18" x14ac:dyDescent="0.2">
      <c r="A130" s="15"/>
      <c r="B130" s="155"/>
      <c r="C130" s="13"/>
      <c r="D130" s="66"/>
      <c r="E130" s="15"/>
      <c r="F130" s="15"/>
      <c r="G130" s="15"/>
      <c r="H130" s="156"/>
      <c r="I130" s="152"/>
      <c r="J130" s="147"/>
      <c r="K130" s="147"/>
      <c r="L130" s="147"/>
      <c r="M130" s="147"/>
      <c r="N130" s="147"/>
      <c r="O130" s="147"/>
      <c r="P130" s="147"/>
      <c r="Q130" s="147"/>
      <c r="R130" s="147"/>
    </row>
    <row r="131" spans="1:18" x14ac:dyDescent="0.2">
      <c r="A131" s="9" t="s">
        <v>134</v>
      </c>
      <c r="B131" s="148">
        <v>60</v>
      </c>
      <c r="C131" s="7" t="s">
        <v>135</v>
      </c>
      <c r="D131" s="61">
        <v>1</v>
      </c>
      <c r="E131" s="9">
        <v>1</v>
      </c>
      <c r="F131" s="9" t="s">
        <v>33</v>
      </c>
      <c r="G131" s="9">
        <v>1500</v>
      </c>
      <c r="H131" s="151">
        <f t="shared" si="2"/>
        <v>1500</v>
      </c>
      <c r="I131" s="152"/>
      <c r="J131" s="147"/>
      <c r="K131" s="147"/>
      <c r="L131" s="147"/>
      <c r="M131" s="147"/>
      <c r="N131" s="147"/>
      <c r="O131" s="147"/>
      <c r="P131" s="147"/>
      <c r="Q131" s="147"/>
      <c r="R131" s="147"/>
    </row>
    <row r="132" spans="1:18" x14ac:dyDescent="0.2">
      <c r="A132" s="9" t="s">
        <v>134</v>
      </c>
      <c r="B132" s="148">
        <v>60</v>
      </c>
      <c r="C132" s="7" t="s">
        <v>136</v>
      </c>
      <c r="D132" s="61">
        <v>2</v>
      </c>
      <c r="E132" s="9">
        <v>512</v>
      </c>
      <c r="F132" s="9" t="s">
        <v>17</v>
      </c>
      <c r="G132" s="9">
        <v>8</v>
      </c>
      <c r="H132" s="151">
        <f t="shared" si="2"/>
        <v>4096</v>
      </c>
      <c r="I132" s="152"/>
      <c r="J132" s="147"/>
      <c r="K132" s="147"/>
      <c r="L132" s="147"/>
      <c r="M132" s="147"/>
      <c r="N132" s="147"/>
      <c r="O132" s="147"/>
      <c r="P132" s="147"/>
      <c r="Q132" s="147"/>
      <c r="R132" s="147"/>
    </row>
    <row r="133" spans="1:18" x14ac:dyDescent="0.2">
      <c r="A133" s="9" t="s">
        <v>134</v>
      </c>
      <c r="B133" s="148">
        <v>61</v>
      </c>
      <c r="C133" s="7" t="s">
        <v>137</v>
      </c>
      <c r="D133" s="61">
        <v>2</v>
      </c>
      <c r="E133" s="9">
        <v>1</v>
      </c>
      <c r="F133" s="9" t="s">
        <v>33</v>
      </c>
      <c r="G133" s="9">
        <v>1500</v>
      </c>
      <c r="H133" s="151">
        <f t="shared" si="2"/>
        <v>1500</v>
      </c>
      <c r="I133" s="152"/>
      <c r="J133" s="147"/>
      <c r="K133" s="147"/>
      <c r="L133" s="147"/>
      <c r="M133" s="147"/>
      <c r="N133" s="147"/>
      <c r="O133" s="147"/>
      <c r="P133" s="147"/>
      <c r="Q133" s="147"/>
      <c r="R133" s="147"/>
    </row>
    <row r="134" spans="1:18" x14ac:dyDescent="0.2">
      <c r="A134" s="9" t="s">
        <v>134</v>
      </c>
      <c r="B134" s="148">
        <v>61</v>
      </c>
      <c r="C134" s="7" t="s">
        <v>138</v>
      </c>
      <c r="D134" s="61">
        <v>2</v>
      </c>
      <c r="E134" s="9">
        <v>1</v>
      </c>
      <c r="F134" s="9" t="s">
        <v>33</v>
      </c>
      <c r="G134" s="9">
        <v>1800</v>
      </c>
      <c r="H134" s="151">
        <f t="shared" si="2"/>
        <v>1800</v>
      </c>
      <c r="I134" s="152"/>
      <c r="J134" s="147"/>
      <c r="K134" s="147"/>
      <c r="L134" s="147"/>
      <c r="M134" s="147"/>
      <c r="N134" s="147"/>
      <c r="O134" s="147"/>
      <c r="P134" s="147"/>
      <c r="Q134" s="147"/>
      <c r="R134" s="147"/>
    </row>
    <row r="135" spans="1:18" x14ac:dyDescent="0.2">
      <c r="A135" s="9" t="s">
        <v>134</v>
      </c>
      <c r="B135" s="148">
        <v>62</v>
      </c>
      <c r="C135" s="7" t="s">
        <v>139</v>
      </c>
      <c r="D135" s="61">
        <v>2</v>
      </c>
      <c r="E135" s="9">
        <v>1</v>
      </c>
      <c r="F135" s="9" t="s">
        <v>33</v>
      </c>
      <c r="G135" s="9">
        <v>6500</v>
      </c>
      <c r="H135" s="151">
        <f t="shared" si="2"/>
        <v>6500</v>
      </c>
      <c r="I135" s="152"/>
      <c r="J135" s="147"/>
      <c r="K135" s="147"/>
      <c r="L135" s="147"/>
      <c r="M135" s="147"/>
      <c r="N135" s="147"/>
      <c r="O135" s="147"/>
      <c r="P135" s="147"/>
      <c r="Q135" s="147"/>
      <c r="R135" s="147"/>
    </row>
    <row r="136" spans="1:18" x14ac:dyDescent="0.2">
      <c r="A136" s="9" t="s">
        <v>134</v>
      </c>
      <c r="B136" s="148">
        <v>63</v>
      </c>
      <c r="C136" s="7" t="s">
        <v>140</v>
      </c>
      <c r="D136" s="61">
        <v>2</v>
      </c>
      <c r="E136" s="9">
        <v>520</v>
      </c>
      <c r="F136" s="9" t="s">
        <v>17</v>
      </c>
      <c r="G136" s="9">
        <v>20</v>
      </c>
      <c r="H136" s="151">
        <f t="shared" si="2"/>
        <v>10400</v>
      </c>
      <c r="I136" s="152"/>
      <c r="J136" s="147"/>
      <c r="K136" s="147"/>
      <c r="L136" s="147"/>
      <c r="M136" s="147"/>
      <c r="N136" s="147"/>
      <c r="O136" s="147"/>
      <c r="P136" s="147"/>
      <c r="Q136" s="147"/>
      <c r="R136" s="147"/>
    </row>
    <row r="137" spans="1:18" x14ac:dyDescent="0.2">
      <c r="A137" s="9" t="s">
        <v>134</v>
      </c>
      <c r="B137" s="148">
        <v>64</v>
      </c>
      <c r="C137" s="7" t="s">
        <v>141</v>
      </c>
      <c r="D137" s="61">
        <v>2</v>
      </c>
      <c r="E137" s="9">
        <v>420</v>
      </c>
      <c r="F137" s="9" t="s">
        <v>17</v>
      </c>
      <c r="G137" s="9">
        <v>75</v>
      </c>
      <c r="H137" s="151">
        <f t="shared" ref="H137:H180" si="3">PRODUCT(E137:G137)</f>
        <v>31500</v>
      </c>
      <c r="I137" s="152"/>
      <c r="J137" s="147"/>
      <c r="K137" s="147"/>
      <c r="L137" s="147"/>
      <c r="M137" s="147"/>
      <c r="N137" s="147"/>
      <c r="O137" s="147"/>
      <c r="P137" s="147"/>
      <c r="Q137" s="147"/>
      <c r="R137" s="147"/>
    </row>
    <row r="138" spans="1:18" x14ac:dyDescent="0.2">
      <c r="A138" s="9" t="s">
        <v>134</v>
      </c>
      <c r="B138" s="148">
        <v>65</v>
      </c>
      <c r="C138" s="7" t="s">
        <v>142</v>
      </c>
      <c r="D138" s="61">
        <v>1</v>
      </c>
      <c r="E138" s="9">
        <v>22000</v>
      </c>
      <c r="F138" s="9" t="s">
        <v>17</v>
      </c>
      <c r="G138" s="9">
        <v>8.5</v>
      </c>
      <c r="H138" s="151">
        <f t="shared" si="3"/>
        <v>187000</v>
      </c>
      <c r="I138" s="152"/>
      <c r="J138" s="147"/>
      <c r="K138" s="147"/>
      <c r="L138" s="147"/>
      <c r="M138" s="147"/>
      <c r="N138" s="147"/>
      <c r="O138" s="147"/>
      <c r="P138" s="147"/>
      <c r="Q138" s="147"/>
      <c r="R138" s="147"/>
    </row>
    <row r="139" spans="1:18" x14ac:dyDescent="0.2">
      <c r="A139" s="9" t="s">
        <v>134</v>
      </c>
      <c r="B139" s="148">
        <v>67</v>
      </c>
      <c r="C139" s="7" t="s">
        <v>143</v>
      </c>
      <c r="D139" s="61">
        <v>2</v>
      </c>
      <c r="E139" s="9">
        <v>22000</v>
      </c>
      <c r="F139" s="9" t="s">
        <v>17</v>
      </c>
      <c r="G139" s="9">
        <v>3.25</v>
      </c>
      <c r="H139" s="151">
        <f t="shared" si="3"/>
        <v>71500</v>
      </c>
      <c r="I139" s="152"/>
      <c r="J139" s="147"/>
      <c r="K139" s="147"/>
      <c r="L139" s="147"/>
      <c r="M139" s="147"/>
      <c r="N139" s="147"/>
      <c r="O139" s="147"/>
      <c r="P139" s="147"/>
      <c r="Q139" s="147"/>
      <c r="R139" s="147"/>
    </row>
    <row r="140" spans="1:18" x14ac:dyDescent="0.2">
      <c r="A140" s="9" t="s">
        <v>134</v>
      </c>
      <c r="B140" s="148">
        <v>67</v>
      </c>
      <c r="C140" s="7" t="s">
        <v>144</v>
      </c>
      <c r="D140" s="61">
        <v>2</v>
      </c>
      <c r="E140" s="9">
        <v>1404</v>
      </c>
      <c r="F140" s="9" t="s">
        <v>17</v>
      </c>
      <c r="G140" s="9">
        <v>4</v>
      </c>
      <c r="H140" s="151">
        <f t="shared" si="3"/>
        <v>5616</v>
      </c>
      <c r="I140" s="152"/>
      <c r="J140" s="147"/>
      <c r="K140" s="147"/>
      <c r="L140" s="147"/>
      <c r="M140" s="147"/>
      <c r="N140" s="147"/>
      <c r="O140" s="147"/>
      <c r="P140" s="147"/>
      <c r="Q140" s="147"/>
      <c r="R140" s="147"/>
    </row>
    <row r="141" spans="1:18" x14ac:dyDescent="0.2">
      <c r="A141" s="9" t="s">
        <v>134</v>
      </c>
      <c r="B141" s="148">
        <v>68</v>
      </c>
      <c r="C141" s="7" t="s">
        <v>145</v>
      </c>
      <c r="D141" s="61">
        <v>3</v>
      </c>
      <c r="E141" s="9">
        <v>4800</v>
      </c>
      <c r="F141" s="9" t="s">
        <v>17</v>
      </c>
      <c r="G141" s="9">
        <v>6</v>
      </c>
      <c r="H141" s="151">
        <f t="shared" si="3"/>
        <v>28800</v>
      </c>
      <c r="I141" s="152"/>
      <c r="J141" s="147"/>
      <c r="K141" s="147"/>
      <c r="L141" s="147"/>
      <c r="M141" s="147"/>
      <c r="N141" s="147"/>
      <c r="O141" s="147"/>
      <c r="P141" s="147"/>
      <c r="Q141" s="147"/>
      <c r="R141" s="147"/>
    </row>
    <row r="142" spans="1:18" ht="15" thickBot="1" x14ac:dyDescent="0.25">
      <c r="A142" s="18" t="s">
        <v>134</v>
      </c>
      <c r="B142" s="153">
        <v>69</v>
      </c>
      <c r="C142" s="16" t="s">
        <v>94</v>
      </c>
      <c r="D142" s="62">
        <v>3</v>
      </c>
      <c r="E142" s="18">
        <v>1</v>
      </c>
      <c r="F142" s="18" t="s">
        <v>33</v>
      </c>
      <c r="G142" s="18">
        <v>1200</v>
      </c>
      <c r="H142" s="154">
        <f t="shared" si="3"/>
        <v>1200</v>
      </c>
      <c r="I142" s="152"/>
      <c r="J142" s="147"/>
      <c r="K142" s="147"/>
      <c r="L142" s="147"/>
      <c r="M142" s="147"/>
      <c r="N142" s="147"/>
      <c r="O142" s="147"/>
      <c r="P142" s="147"/>
      <c r="Q142" s="147"/>
      <c r="R142" s="147"/>
    </row>
    <row r="143" spans="1:18" ht="15" x14ac:dyDescent="0.2">
      <c r="A143" s="116"/>
      <c r="B143" s="168"/>
      <c r="C143" s="114"/>
      <c r="D143" s="117"/>
      <c r="E143" s="116"/>
      <c r="F143" s="116"/>
      <c r="G143" s="116"/>
      <c r="H143" s="172">
        <f>SUM(H131:H142)</f>
        <v>351412</v>
      </c>
      <c r="I143" s="152"/>
      <c r="J143" s="147"/>
      <c r="K143" s="147"/>
      <c r="L143" s="147"/>
      <c r="M143" s="147"/>
      <c r="N143" s="147"/>
      <c r="O143" s="147"/>
      <c r="P143" s="147"/>
      <c r="Q143" s="147"/>
      <c r="R143" s="147"/>
    </row>
    <row r="144" spans="1:18" x14ac:dyDescent="0.2">
      <c r="A144" s="15"/>
      <c r="B144" s="155"/>
      <c r="C144" s="13"/>
      <c r="D144" s="66"/>
      <c r="E144" s="15"/>
      <c r="F144" s="15"/>
      <c r="G144" s="15"/>
      <c r="H144" s="156"/>
      <c r="I144" s="152"/>
      <c r="J144" s="147"/>
      <c r="K144" s="147"/>
      <c r="L144" s="147"/>
      <c r="M144" s="147"/>
      <c r="N144" s="147"/>
      <c r="O144" s="147"/>
      <c r="P144" s="147"/>
      <c r="Q144" s="147"/>
      <c r="R144" s="147"/>
    </row>
    <row r="145" spans="1:18" x14ac:dyDescent="0.2">
      <c r="A145" s="9" t="s">
        <v>146</v>
      </c>
      <c r="B145" s="148">
        <v>71</v>
      </c>
      <c r="C145" s="7" t="s">
        <v>147</v>
      </c>
      <c r="D145" s="61">
        <v>1</v>
      </c>
      <c r="E145" s="9">
        <v>1</v>
      </c>
      <c r="F145" s="9" t="s">
        <v>33</v>
      </c>
      <c r="G145" s="9">
        <v>1200</v>
      </c>
      <c r="H145" s="151">
        <f t="shared" si="3"/>
        <v>1200</v>
      </c>
      <c r="I145" s="152"/>
      <c r="J145" s="147"/>
      <c r="K145" s="147"/>
      <c r="L145" s="147"/>
      <c r="M145" s="147"/>
      <c r="N145" s="147"/>
      <c r="O145" s="147"/>
      <c r="P145" s="147"/>
      <c r="Q145" s="147"/>
      <c r="R145" s="147"/>
    </row>
    <row r="146" spans="1:18" x14ac:dyDescent="0.2">
      <c r="A146" s="9" t="s">
        <v>146</v>
      </c>
      <c r="B146" s="148">
        <v>71</v>
      </c>
      <c r="C146" s="7" t="s">
        <v>148</v>
      </c>
      <c r="D146" s="61">
        <v>2</v>
      </c>
      <c r="E146" s="9">
        <v>8</v>
      </c>
      <c r="F146" s="9" t="s">
        <v>13</v>
      </c>
      <c r="G146" s="9">
        <v>100</v>
      </c>
      <c r="H146" s="151">
        <f t="shared" si="3"/>
        <v>800</v>
      </c>
      <c r="I146" s="152"/>
      <c r="J146" s="147"/>
      <c r="K146" s="147"/>
      <c r="L146" s="147"/>
      <c r="M146" s="147"/>
      <c r="N146" s="147"/>
      <c r="O146" s="147"/>
      <c r="P146" s="147"/>
      <c r="Q146" s="147"/>
      <c r="R146" s="147"/>
    </row>
    <row r="147" spans="1:18" x14ac:dyDescent="0.2">
      <c r="A147" s="9" t="s">
        <v>146</v>
      </c>
      <c r="B147" s="148">
        <v>71</v>
      </c>
      <c r="C147" s="7" t="s">
        <v>149</v>
      </c>
      <c r="D147" s="61">
        <v>2</v>
      </c>
      <c r="E147" s="9">
        <v>1</v>
      </c>
      <c r="F147" s="9" t="s">
        <v>33</v>
      </c>
      <c r="G147" s="9">
        <v>500</v>
      </c>
      <c r="H147" s="151">
        <f t="shared" si="3"/>
        <v>500</v>
      </c>
      <c r="I147" s="152"/>
      <c r="J147" s="147"/>
      <c r="K147" s="147"/>
      <c r="L147" s="147"/>
      <c r="M147" s="147"/>
      <c r="N147" s="147"/>
      <c r="O147" s="147"/>
      <c r="P147" s="147"/>
      <c r="Q147" s="147"/>
      <c r="R147" s="147"/>
    </row>
    <row r="148" spans="1:18" x14ac:dyDescent="0.2">
      <c r="A148" s="9" t="s">
        <v>146</v>
      </c>
      <c r="B148" s="148">
        <v>72</v>
      </c>
      <c r="C148" s="7" t="s">
        <v>150</v>
      </c>
      <c r="D148" s="61">
        <v>2</v>
      </c>
      <c r="E148" s="9">
        <v>1</v>
      </c>
      <c r="F148" s="9" t="s">
        <v>33</v>
      </c>
      <c r="G148" s="9">
        <v>600</v>
      </c>
      <c r="H148" s="151">
        <f t="shared" si="3"/>
        <v>600</v>
      </c>
      <c r="I148" s="152"/>
      <c r="J148" s="147"/>
      <c r="K148" s="147"/>
      <c r="L148" s="147"/>
      <c r="M148" s="147"/>
      <c r="N148" s="147"/>
      <c r="O148" s="147"/>
      <c r="P148" s="147"/>
      <c r="Q148" s="147"/>
      <c r="R148" s="147"/>
    </row>
    <row r="149" spans="1:18" x14ac:dyDescent="0.2">
      <c r="A149" s="9" t="s">
        <v>146</v>
      </c>
      <c r="B149" s="148">
        <v>73</v>
      </c>
      <c r="C149" s="7" t="s">
        <v>151</v>
      </c>
      <c r="D149" s="61">
        <v>1</v>
      </c>
      <c r="E149" s="9"/>
      <c r="F149" s="9"/>
      <c r="G149" s="9"/>
      <c r="H149" s="151">
        <f t="shared" si="3"/>
        <v>0</v>
      </c>
      <c r="I149" s="152"/>
      <c r="J149" s="147"/>
      <c r="K149" s="147"/>
      <c r="L149" s="147"/>
      <c r="M149" s="147"/>
      <c r="N149" s="147"/>
      <c r="O149" s="147"/>
      <c r="P149" s="147"/>
      <c r="Q149" s="147"/>
      <c r="R149" s="147"/>
    </row>
    <row r="150" spans="1:18" x14ac:dyDescent="0.2">
      <c r="A150" s="9" t="s">
        <v>146</v>
      </c>
      <c r="B150" s="148">
        <v>74</v>
      </c>
      <c r="C150" s="7" t="s">
        <v>152</v>
      </c>
      <c r="D150" s="61">
        <v>2</v>
      </c>
      <c r="E150" s="9">
        <v>2</v>
      </c>
      <c r="F150" s="9" t="s">
        <v>13</v>
      </c>
      <c r="G150" s="9">
        <v>2500</v>
      </c>
      <c r="H150" s="151">
        <f t="shared" si="3"/>
        <v>5000</v>
      </c>
      <c r="I150" s="152"/>
      <c r="J150" s="147"/>
      <c r="K150" s="147"/>
      <c r="L150" s="147"/>
      <c r="M150" s="147"/>
      <c r="N150" s="147"/>
      <c r="O150" s="147"/>
      <c r="P150" s="147"/>
      <c r="Q150" s="147"/>
      <c r="R150" s="147"/>
    </row>
    <row r="151" spans="1:18" x14ac:dyDescent="0.2">
      <c r="A151" s="9" t="s">
        <v>146</v>
      </c>
      <c r="B151" s="148">
        <v>74</v>
      </c>
      <c r="C151" s="7" t="s">
        <v>153</v>
      </c>
      <c r="D151" s="61">
        <v>2</v>
      </c>
      <c r="E151" s="9">
        <v>1</v>
      </c>
      <c r="F151" s="9" t="s">
        <v>33</v>
      </c>
      <c r="G151" s="9">
        <v>3500</v>
      </c>
      <c r="H151" s="151">
        <f t="shared" si="3"/>
        <v>3500</v>
      </c>
      <c r="I151" s="152"/>
      <c r="J151" s="147"/>
      <c r="K151" s="147"/>
      <c r="L151" s="147"/>
      <c r="M151" s="147"/>
      <c r="N151" s="147"/>
      <c r="O151" s="147"/>
      <c r="P151" s="147"/>
      <c r="Q151" s="147"/>
      <c r="R151" s="147"/>
    </row>
    <row r="152" spans="1:18" x14ac:dyDescent="0.2">
      <c r="A152" s="9" t="s">
        <v>146</v>
      </c>
      <c r="B152" s="148">
        <v>75</v>
      </c>
      <c r="C152" s="7" t="s">
        <v>154</v>
      </c>
      <c r="D152" s="61">
        <v>2</v>
      </c>
      <c r="E152" s="9"/>
      <c r="F152" s="9"/>
      <c r="G152" s="9"/>
      <c r="H152" s="151">
        <f t="shared" si="3"/>
        <v>0</v>
      </c>
      <c r="I152" s="152"/>
      <c r="J152" s="147"/>
      <c r="K152" s="147"/>
      <c r="L152" s="147"/>
      <c r="M152" s="147"/>
      <c r="N152" s="147"/>
      <c r="O152" s="147"/>
      <c r="P152" s="147"/>
      <c r="Q152" s="147"/>
      <c r="R152" s="147"/>
    </row>
    <row r="153" spans="1:18" x14ac:dyDescent="0.2">
      <c r="A153" s="9" t="s">
        <v>146</v>
      </c>
      <c r="B153" s="148">
        <v>76</v>
      </c>
      <c r="C153" s="7" t="s">
        <v>94</v>
      </c>
      <c r="D153" s="61">
        <v>3</v>
      </c>
      <c r="E153" s="9">
        <v>1</v>
      </c>
      <c r="F153" s="9" t="s">
        <v>33</v>
      </c>
      <c r="G153" s="9">
        <v>1200</v>
      </c>
      <c r="H153" s="151">
        <f t="shared" si="3"/>
        <v>1200</v>
      </c>
      <c r="I153" s="152"/>
      <c r="J153" s="147"/>
      <c r="K153" s="147"/>
      <c r="L153" s="147"/>
      <c r="M153" s="147"/>
      <c r="N153" s="147"/>
      <c r="O153" s="147"/>
      <c r="P153" s="147"/>
      <c r="Q153" s="147"/>
      <c r="R153" s="147"/>
    </row>
    <row r="154" spans="1:18" x14ac:dyDescent="0.2">
      <c r="A154" s="9" t="s">
        <v>146</v>
      </c>
      <c r="B154" s="148">
        <v>78</v>
      </c>
      <c r="C154" s="7" t="s">
        <v>128</v>
      </c>
      <c r="D154" s="61">
        <v>2</v>
      </c>
      <c r="E154" s="9">
        <v>3</v>
      </c>
      <c r="F154" s="9" t="s">
        <v>13</v>
      </c>
      <c r="G154" s="9">
        <v>500</v>
      </c>
      <c r="H154" s="151">
        <f t="shared" si="3"/>
        <v>1500</v>
      </c>
      <c r="I154" s="152"/>
      <c r="J154" s="147"/>
      <c r="K154" s="147"/>
      <c r="L154" s="147"/>
      <c r="M154" s="147"/>
      <c r="N154" s="147"/>
      <c r="O154" s="147"/>
      <c r="P154" s="147"/>
      <c r="Q154" s="147"/>
      <c r="R154" s="147"/>
    </row>
    <row r="155" spans="1:18" x14ac:dyDescent="0.2">
      <c r="A155" s="9" t="s">
        <v>146</v>
      </c>
      <c r="B155" s="148">
        <v>79</v>
      </c>
      <c r="C155" s="11" t="s">
        <v>155</v>
      </c>
      <c r="D155" s="61">
        <v>3</v>
      </c>
      <c r="E155" s="10">
        <v>2250</v>
      </c>
      <c r="F155" s="10" t="s">
        <v>17</v>
      </c>
      <c r="G155" s="10" t="s">
        <v>49</v>
      </c>
      <c r="H155" s="157" t="s">
        <v>49</v>
      </c>
      <c r="I155" s="158"/>
      <c r="J155" s="147"/>
      <c r="K155" s="147"/>
      <c r="L155" s="147"/>
      <c r="M155" s="147"/>
      <c r="N155" s="147"/>
      <c r="O155" s="147"/>
      <c r="P155" s="147"/>
      <c r="Q155" s="147"/>
      <c r="R155" s="147"/>
    </row>
    <row r="156" spans="1:18" ht="15" thickBot="1" x14ac:dyDescent="0.25">
      <c r="A156" s="18" t="s">
        <v>146</v>
      </c>
      <c r="B156" s="153">
        <v>80</v>
      </c>
      <c r="C156" s="20" t="s">
        <v>156</v>
      </c>
      <c r="D156" s="62"/>
      <c r="E156" s="19"/>
      <c r="F156" s="19"/>
      <c r="G156" s="19" t="s">
        <v>49</v>
      </c>
      <c r="H156" s="159" t="s">
        <v>49</v>
      </c>
      <c r="I156" s="158"/>
      <c r="J156" s="147"/>
      <c r="K156" s="147"/>
      <c r="L156" s="147"/>
      <c r="M156" s="147"/>
      <c r="N156" s="147"/>
      <c r="O156" s="147"/>
      <c r="P156" s="147"/>
      <c r="Q156" s="147"/>
      <c r="R156" s="147"/>
    </row>
    <row r="157" spans="1:18" x14ac:dyDescent="0.2">
      <c r="A157" s="15"/>
      <c r="B157" s="155"/>
      <c r="C157" s="13"/>
      <c r="D157" s="66"/>
      <c r="E157" s="15"/>
      <c r="F157" s="15"/>
      <c r="G157" s="15"/>
      <c r="H157" s="156">
        <f t="shared" si="3"/>
        <v>0</v>
      </c>
      <c r="I157" s="152"/>
      <c r="J157" s="147"/>
      <c r="K157" s="147"/>
      <c r="L157" s="147"/>
      <c r="M157" s="147"/>
      <c r="N157" s="147"/>
      <c r="O157" s="147"/>
      <c r="P157" s="147"/>
      <c r="Q157" s="147"/>
      <c r="R157" s="147"/>
    </row>
    <row r="158" spans="1:18" x14ac:dyDescent="0.2">
      <c r="A158" s="9" t="s">
        <v>196</v>
      </c>
      <c r="B158" s="148">
        <v>81</v>
      </c>
      <c r="C158" s="7" t="s">
        <v>157</v>
      </c>
      <c r="D158" s="61">
        <v>3</v>
      </c>
      <c r="E158" s="9">
        <v>500</v>
      </c>
      <c r="F158" s="9" t="s">
        <v>17</v>
      </c>
      <c r="G158" s="9">
        <v>8</v>
      </c>
      <c r="H158" s="151">
        <f t="shared" si="3"/>
        <v>4000</v>
      </c>
      <c r="I158" s="152"/>
      <c r="J158" s="147"/>
      <c r="K158" s="147"/>
      <c r="L158" s="147"/>
      <c r="M158" s="147"/>
      <c r="N158" s="147"/>
      <c r="O158" s="147"/>
      <c r="P158" s="147"/>
      <c r="Q158" s="147"/>
      <c r="R158" s="147"/>
    </row>
    <row r="159" spans="1:18" x14ac:dyDescent="0.2">
      <c r="A159" s="9" t="s">
        <v>196</v>
      </c>
      <c r="B159" s="148">
        <v>82</v>
      </c>
      <c r="C159" s="7" t="s">
        <v>158</v>
      </c>
      <c r="D159" s="61">
        <v>2</v>
      </c>
      <c r="E159" s="9">
        <v>1</v>
      </c>
      <c r="F159" s="9" t="s">
        <v>33</v>
      </c>
      <c r="G159" s="9">
        <v>800</v>
      </c>
      <c r="H159" s="151">
        <f t="shared" si="3"/>
        <v>800</v>
      </c>
      <c r="I159" s="152"/>
      <c r="J159" s="147"/>
      <c r="K159" s="147"/>
      <c r="L159" s="147"/>
      <c r="M159" s="147"/>
      <c r="N159" s="147"/>
      <c r="O159" s="147"/>
      <c r="P159" s="147"/>
      <c r="Q159" s="147"/>
      <c r="R159" s="147"/>
    </row>
    <row r="160" spans="1:18" x14ac:dyDescent="0.2">
      <c r="A160" s="9" t="s">
        <v>196</v>
      </c>
      <c r="B160" s="148">
        <v>83</v>
      </c>
      <c r="C160" s="7" t="s">
        <v>159</v>
      </c>
      <c r="D160" s="61">
        <v>2</v>
      </c>
      <c r="E160" s="9">
        <v>7</v>
      </c>
      <c r="F160" s="9" t="s">
        <v>13</v>
      </c>
      <c r="G160" s="9">
        <v>400</v>
      </c>
      <c r="H160" s="151">
        <f t="shared" si="3"/>
        <v>2800</v>
      </c>
      <c r="I160" s="152"/>
      <c r="J160" s="147"/>
      <c r="K160" s="147"/>
      <c r="L160" s="147"/>
      <c r="M160" s="147"/>
      <c r="N160" s="147"/>
      <c r="O160" s="147"/>
      <c r="P160" s="147"/>
      <c r="Q160" s="147"/>
      <c r="R160" s="147"/>
    </row>
    <row r="161" spans="1:18" x14ac:dyDescent="0.2">
      <c r="A161" s="9" t="s">
        <v>196</v>
      </c>
      <c r="B161" s="148">
        <v>84</v>
      </c>
      <c r="C161" s="7" t="s">
        <v>161</v>
      </c>
      <c r="D161" s="61">
        <v>2</v>
      </c>
      <c r="E161" s="9">
        <v>3400</v>
      </c>
      <c r="F161" s="9" t="s">
        <v>17</v>
      </c>
      <c r="G161" s="9">
        <v>2</v>
      </c>
      <c r="H161" s="151">
        <f t="shared" si="3"/>
        <v>6800</v>
      </c>
      <c r="I161" s="152"/>
      <c r="J161" s="147"/>
      <c r="K161" s="147"/>
      <c r="L161" s="147"/>
      <c r="M161" s="147"/>
      <c r="N161" s="147"/>
      <c r="O161" s="147"/>
      <c r="P161" s="147"/>
      <c r="Q161" s="147"/>
      <c r="R161" s="147"/>
    </row>
    <row r="162" spans="1:18" x14ac:dyDescent="0.2">
      <c r="A162" s="9" t="s">
        <v>196</v>
      </c>
      <c r="B162" s="148">
        <v>85</v>
      </c>
      <c r="C162" s="7" t="s">
        <v>162</v>
      </c>
      <c r="D162" s="61">
        <v>2</v>
      </c>
      <c r="E162" s="9">
        <v>14750</v>
      </c>
      <c r="F162" s="9" t="s">
        <v>17</v>
      </c>
      <c r="G162" s="9">
        <v>6</v>
      </c>
      <c r="H162" s="151">
        <f t="shared" si="3"/>
        <v>88500</v>
      </c>
      <c r="I162" s="152"/>
      <c r="J162" s="147"/>
      <c r="K162" s="147"/>
      <c r="L162" s="147"/>
      <c r="M162" s="147"/>
      <c r="N162" s="147"/>
      <c r="O162" s="147"/>
      <c r="P162" s="147"/>
      <c r="Q162" s="147"/>
      <c r="R162" s="147"/>
    </row>
    <row r="163" spans="1:18" x14ac:dyDescent="0.2">
      <c r="A163" s="9" t="s">
        <v>196</v>
      </c>
      <c r="B163" s="148">
        <v>88</v>
      </c>
      <c r="C163" s="7" t="s">
        <v>163</v>
      </c>
      <c r="D163" s="61">
        <v>2</v>
      </c>
      <c r="E163" s="9">
        <v>1220</v>
      </c>
      <c r="F163" s="9" t="s">
        <v>17</v>
      </c>
      <c r="G163" s="9">
        <v>6</v>
      </c>
      <c r="H163" s="151">
        <f t="shared" si="3"/>
        <v>7320</v>
      </c>
      <c r="I163" s="152"/>
      <c r="J163" s="147"/>
      <c r="K163" s="147"/>
      <c r="L163" s="147"/>
      <c r="M163" s="147"/>
      <c r="N163" s="147"/>
      <c r="O163" s="147"/>
      <c r="P163" s="147"/>
      <c r="Q163" s="147"/>
      <c r="R163" s="147"/>
    </row>
    <row r="164" spans="1:18" ht="15" thickBot="1" x14ac:dyDescent="0.25">
      <c r="A164" s="9" t="s">
        <v>196</v>
      </c>
      <c r="B164" s="153">
        <v>89</v>
      </c>
      <c r="C164" s="16" t="s">
        <v>164</v>
      </c>
      <c r="D164" s="62">
        <v>1</v>
      </c>
      <c r="E164" s="18">
        <v>3</v>
      </c>
      <c r="F164" s="18" t="s">
        <v>13</v>
      </c>
      <c r="G164" s="18">
        <v>400</v>
      </c>
      <c r="H164" s="154">
        <f t="shared" si="3"/>
        <v>1200</v>
      </c>
      <c r="I164" s="152"/>
      <c r="J164" s="147"/>
      <c r="K164" s="147"/>
      <c r="L164" s="147"/>
      <c r="M164" s="147"/>
      <c r="N164" s="147"/>
      <c r="O164" s="147"/>
      <c r="P164" s="147"/>
      <c r="Q164" s="147"/>
      <c r="R164" s="147"/>
    </row>
    <row r="165" spans="1:18" x14ac:dyDescent="0.2">
      <c r="A165" s="15"/>
      <c r="B165" s="155"/>
      <c r="C165" s="13"/>
      <c r="D165" s="66"/>
      <c r="E165" s="15"/>
      <c r="F165" s="15"/>
      <c r="G165" s="15"/>
      <c r="H165" s="156">
        <f t="shared" si="3"/>
        <v>0</v>
      </c>
      <c r="I165" s="152"/>
      <c r="J165" s="147"/>
      <c r="K165" s="147"/>
      <c r="L165" s="147"/>
      <c r="M165" s="147"/>
      <c r="N165" s="147"/>
      <c r="O165" s="147"/>
      <c r="P165" s="147"/>
      <c r="Q165" s="147"/>
      <c r="R165" s="147"/>
    </row>
    <row r="166" spans="1:18" x14ac:dyDescent="0.2">
      <c r="A166" s="9" t="s">
        <v>165</v>
      </c>
      <c r="B166" s="148">
        <v>91</v>
      </c>
      <c r="C166" s="7" t="s">
        <v>201</v>
      </c>
      <c r="D166" s="61">
        <v>2</v>
      </c>
      <c r="E166" s="9">
        <v>500</v>
      </c>
      <c r="F166" s="9" t="s">
        <v>17</v>
      </c>
      <c r="G166" s="9">
        <v>8</v>
      </c>
      <c r="H166" s="151">
        <f t="shared" si="3"/>
        <v>4000</v>
      </c>
      <c r="I166" s="152"/>
      <c r="J166" s="147"/>
      <c r="K166" s="147"/>
      <c r="L166" s="147"/>
      <c r="M166" s="147"/>
      <c r="N166" s="147"/>
      <c r="O166" s="147"/>
      <c r="P166" s="147"/>
      <c r="Q166" s="147"/>
      <c r="R166" s="147"/>
    </row>
    <row r="167" spans="1:18" x14ac:dyDescent="0.2">
      <c r="A167" s="9" t="s">
        <v>165</v>
      </c>
      <c r="B167" s="148">
        <v>92</v>
      </c>
      <c r="C167" s="7" t="s">
        <v>166</v>
      </c>
      <c r="D167" s="61">
        <v>1</v>
      </c>
      <c r="E167" s="9">
        <v>6</v>
      </c>
      <c r="F167" s="9" t="s">
        <v>13</v>
      </c>
      <c r="G167" s="9">
        <v>350</v>
      </c>
      <c r="H167" s="151">
        <f t="shared" si="3"/>
        <v>2100</v>
      </c>
      <c r="I167" s="152"/>
      <c r="J167" s="147"/>
      <c r="K167" s="147"/>
      <c r="L167" s="147"/>
      <c r="M167" s="147"/>
      <c r="N167" s="147"/>
      <c r="O167" s="147"/>
      <c r="P167" s="147"/>
      <c r="Q167" s="147"/>
      <c r="R167" s="147"/>
    </row>
    <row r="168" spans="1:18" x14ac:dyDescent="0.2">
      <c r="A168" s="9" t="s">
        <v>165</v>
      </c>
      <c r="B168" s="148">
        <v>92</v>
      </c>
      <c r="C168" s="7" t="s">
        <v>167</v>
      </c>
      <c r="D168" s="61">
        <v>3</v>
      </c>
      <c r="E168" s="9">
        <v>4</v>
      </c>
      <c r="F168" s="9" t="s">
        <v>13</v>
      </c>
      <c r="G168" s="9">
        <v>2500</v>
      </c>
      <c r="H168" s="151">
        <f t="shared" si="3"/>
        <v>10000</v>
      </c>
      <c r="I168" s="152"/>
      <c r="J168" s="147"/>
      <c r="K168" s="147"/>
      <c r="L168" s="147"/>
      <c r="M168" s="147"/>
      <c r="N168" s="147"/>
      <c r="O168" s="147"/>
      <c r="P168" s="147"/>
      <c r="Q168" s="147"/>
      <c r="R168" s="147"/>
    </row>
    <row r="169" spans="1:18" x14ac:dyDescent="0.2">
      <c r="A169" s="9" t="s">
        <v>165</v>
      </c>
      <c r="B169" s="148">
        <v>93</v>
      </c>
      <c r="C169" s="7" t="s">
        <v>168</v>
      </c>
      <c r="D169" s="61">
        <v>3</v>
      </c>
      <c r="E169" s="9">
        <v>1</v>
      </c>
      <c r="F169" s="9" t="s">
        <v>13</v>
      </c>
      <c r="G169" s="9">
        <v>6500</v>
      </c>
      <c r="H169" s="151">
        <f t="shared" si="3"/>
        <v>6500</v>
      </c>
      <c r="I169" s="152"/>
      <c r="J169" s="147"/>
      <c r="K169" s="147"/>
      <c r="L169" s="147"/>
      <c r="M169" s="147"/>
      <c r="N169" s="147"/>
      <c r="O169" s="147"/>
      <c r="P169" s="147"/>
      <c r="Q169" s="147"/>
      <c r="R169" s="147"/>
    </row>
    <row r="170" spans="1:18" x14ac:dyDescent="0.2">
      <c r="A170" s="9" t="s">
        <v>165</v>
      </c>
      <c r="B170" s="148">
        <v>94</v>
      </c>
      <c r="C170" s="7" t="s">
        <v>169</v>
      </c>
      <c r="D170" s="61">
        <v>1</v>
      </c>
      <c r="E170" s="9">
        <v>1</v>
      </c>
      <c r="F170" s="9" t="s">
        <v>33</v>
      </c>
      <c r="G170" s="9">
        <v>400</v>
      </c>
      <c r="H170" s="151">
        <f t="shared" si="3"/>
        <v>400</v>
      </c>
      <c r="I170" s="152"/>
      <c r="J170" s="147"/>
      <c r="K170" s="147"/>
      <c r="L170" s="147"/>
      <c r="M170" s="147"/>
      <c r="N170" s="147"/>
      <c r="O170" s="147"/>
      <c r="P170" s="147"/>
      <c r="Q170" s="147"/>
      <c r="R170" s="147"/>
    </row>
    <row r="171" spans="1:18" x14ac:dyDescent="0.2">
      <c r="A171" s="9" t="s">
        <v>165</v>
      </c>
      <c r="B171" s="148">
        <v>94</v>
      </c>
      <c r="C171" s="7" t="s">
        <v>170</v>
      </c>
      <c r="D171" s="61">
        <v>2</v>
      </c>
      <c r="E171" s="9">
        <v>1</v>
      </c>
      <c r="F171" s="9" t="s">
        <v>33</v>
      </c>
      <c r="G171" s="9">
        <v>1500</v>
      </c>
      <c r="H171" s="151">
        <f t="shared" si="3"/>
        <v>1500</v>
      </c>
      <c r="I171" s="152"/>
      <c r="J171" s="147"/>
      <c r="K171" s="147"/>
      <c r="L171" s="147"/>
      <c r="M171" s="147"/>
      <c r="N171" s="147"/>
      <c r="O171" s="147"/>
      <c r="P171" s="147"/>
      <c r="Q171" s="147"/>
      <c r="R171" s="147"/>
    </row>
    <row r="172" spans="1:18" ht="15" thickBot="1" x14ac:dyDescent="0.25">
      <c r="A172" s="18" t="s">
        <v>165</v>
      </c>
      <c r="B172" s="153">
        <v>94</v>
      </c>
      <c r="C172" s="16" t="s">
        <v>171</v>
      </c>
      <c r="D172" s="62">
        <v>2</v>
      </c>
      <c r="E172" s="18">
        <v>7410</v>
      </c>
      <c r="F172" s="18" t="s">
        <v>17</v>
      </c>
      <c r="G172" s="18">
        <v>4.1500000000000004</v>
      </c>
      <c r="H172" s="154">
        <f t="shared" si="3"/>
        <v>30751.500000000004</v>
      </c>
      <c r="I172" s="152"/>
      <c r="J172" s="147"/>
      <c r="K172" s="147"/>
      <c r="L172" s="147"/>
      <c r="M172" s="147"/>
      <c r="N172" s="147"/>
      <c r="O172" s="147"/>
      <c r="P172" s="147"/>
      <c r="Q172" s="147"/>
      <c r="R172" s="147"/>
    </row>
    <row r="173" spans="1:18" x14ac:dyDescent="0.2">
      <c r="A173" s="15"/>
      <c r="B173" s="155"/>
      <c r="C173" s="13"/>
      <c r="D173" s="66"/>
      <c r="E173" s="15"/>
      <c r="F173" s="15"/>
      <c r="G173" s="15"/>
      <c r="H173" s="156">
        <f t="shared" si="3"/>
        <v>0</v>
      </c>
      <c r="I173" s="152"/>
      <c r="J173" s="147"/>
      <c r="K173" s="147"/>
      <c r="L173" s="147"/>
      <c r="M173" s="147"/>
      <c r="N173" s="147"/>
      <c r="O173" s="147"/>
      <c r="P173" s="147"/>
      <c r="Q173" s="147"/>
      <c r="R173" s="147"/>
    </row>
    <row r="174" spans="1:18" x14ac:dyDescent="0.2">
      <c r="A174" s="9" t="s">
        <v>235</v>
      </c>
      <c r="B174" s="61">
        <v>96</v>
      </c>
      <c r="C174" s="11" t="s">
        <v>173</v>
      </c>
      <c r="D174" s="61">
        <v>1</v>
      </c>
      <c r="E174" s="10"/>
      <c r="F174" s="10"/>
      <c r="G174" s="10" t="s">
        <v>49</v>
      </c>
      <c r="H174" s="157" t="s">
        <v>49</v>
      </c>
      <c r="I174" s="158"/>
      <c r="J174" s="147"/>
      <c r="K174" s="147"/>
      <c r="L174" s="147"/>
      <c r="M174" s="147"/>
      <c r="N174" s="147"/>
      <c r="O174" s="147"/>
      <c r="P174" s="147"/>
      <c r="Q174" s="147"/>
      <c r="R174" s="147"/>
    </row>
    <row r="175" spans="1:18" x14ac:dyDescent="0.2">
      <c r="A175" s="9" t="s">
        <v>235</v>
      </c>
      <c r="B175" s="148">
        <v>97</v>
      </c>
      <c r="C175" s="7" t="s">
        <v>174</v>
      </c>
      <c r="D175" s="61">
        <v>2</v>
      </c>
      <c r="E175" s="9">
        <v>21000</v>
      </c>
      <c r="F175" s="9" t="s">
        <v>17</v>
      </c>
      <c r="G175" s="9">
        <v>0.65</v>
      </c>
      <c r="H175" s="151">
        <f t="shared" si="3"/>
        <v>13650</v>
      </c>
      <c r="I175" s="152"/>
      <c r="J175" s="147"/>
      <c r="K175" s="147"/>
      <c r="L175" s="147"/>
      <c r="M175" s="147"/>
      <c r="N175" s="147"/>
      <c r="O175" s="147"/>
      <c r="P175" s="147"/>
      <c r="Q175" s="147"/>
      <c r="R175" s="147"/>
    </row>
    <row r="176" spans="1:18" x14ac:dyDescent="0.2">
      <c r="A176" s="9" t="s">
        <v>235</v>
      </c>
      <c r="B176" s="148">
        <v>97</v>
      </c>
      <c r="C176" s="7" t="s">
        <v>175</v>
      </c>
      <c r="D176" s="61">
        <v>2</v>
      </c>
      <c r="E176" s="9">
        <v>59000</v>
      </c>
      <c r="F176" s="9" t="s">
        <v>17</v>
      </c>
      <c r="G176" s="9">
        <v>0.65</v>
      </c>
      <c r="H176" s="151">
        <f t="shared" si="3"/>
        <v>38350</v>
      </c>
      <c r="I176" s="152"/>
      <c r="J176" s="147"/>
      <c r="K176" s="147"/>
      <c r="L176" s="147"/>
      <c r="M176" s="147"/>
      <c r="N176" s="147"/>
      <c r="O176" s="147"/>
      <c r="P176" s="147"/>
      <c r="Q176" s="147"/>
      <c r="R176" s="147"/>
    </row>
    <row r="177" spans="1:18" x14ac:dyDescent="0.2">
      <c r="A177" s="9" t="s">
        <v>235</v>
      </c>
      <c r="B177" s="148">
        <v>97</v>
      </c>
      <c r="C177" s="7" t="s">
        <v>176</v>
      </c>
      <c r="D177" s="61">
        <v>2</v>
      </c>
      <c r="E177" s="9">
        <v>1</v>
      </c>
      <c r="F177" s="9" t="s">
        <v>33</v>
      </c>
      <c r="G177" s="9">
        <v>11000</v>
      </c>
      <c r="H177" s="151">
        <f t="shared" si="3"/>
        <v>11000</v>
      </c>
      <c r="I177" s="152"/>
      <c r="J177" s="147"/>
      <c r="K177" s="147"/>
      <c r="L177" s="147"/>
      <c r="M177" s="147"/>
      <c r="N177" s="147"/>
      <c r="O177" s="147"/>
      <c r="P177" s="147"/>
      <c r="Q177" s="147"/>
      <c r="R177" s="147"/>
    </row>
    <row r="178" spans="1:18" x14ac:dyDescent="0.2">
      <c r="A178" s="9" t="s">
        <v>235</v>
      </c>
      <c r="B178" s="148">
        <v>100</v>
      </c>
      <c r="C178" s="7" t="s">
        <v>168</v>
      </c>
      <c r="D178" s="61">
        <v>3</v>
      </c>
      <c r="E178" s="9">
        <v>1</v>
      </c>
      <c r="F178" s="9" t="s">
        <v>13</v>
      </c>
      <c r="G178" s="9">
        <v>7500</v>
      </c>
      <c r="H178" s="151">
        <f t="shared" si="3"/>
        <v>7500</v>
      </c>
      <c r="I178" s="152"/>
      <c r="J178" s="147"/>
      <c r="K178" s="147"/>
      <c r="L178" s="147"/>
      <c r="M178" s="147"/>
      <c r="N178" s="147"/>
      <c r="O178" s="147"/>
      <c r="P178" s="147"/>
      <c r="Q178" s="147"/>
      <c r="R178" s="147"/>
    </row>
    <row r="179" spans="1:18" x14ac:dyDescent="0.2">
      <c r="A179" s="9" t="s">
        <v>235</v>
      </c>
      <c r="B179" s="148">
        <v>100</v>
      </c>
      <c r="C179" s="7" t="s">
        <v>177</v>
      </c>
      <c r="D179" s="61">
        <v>2</v>
      </c>
      <c r="E179" s="9">
        <v>7240</v>
      </c>
      <c r="F179" s="9" t="s">
        <v>17</v>
      </c>
      <c r="G179" s="9">
        <v>4</v>
      </c>
      <c r="H179" s="151">
        <f t="shared" si="3"/>
        <v>28960</v>
      </c>
      <c r="I179" s="152"/>
      <c r="J179" s="147"/>
      <c r="K179" s="147"/>
      <c r="L179" s="147"/>
      <c r="M179" s="147"/>
      <c r="N179" s="147"/>
      <c r="O179" s="147"/>
      <c r="P179" s="147"/>
      <c r="Q179" s="147"/>
      <c r="R179" s="147"/>
    </row>
    <row r="180" spans="1:18" x14ac:dyDescent="0.2">
      <c r="A180" s="9" t="s">
        <v>235</v>
      </c>
      <c r="B180" s="148">
        <v>100</v>
      </c>
      <c r="C180" s="7" t="s">
        <v>200</v>
      </c>
      <c r="D180" s="61">
        <v>1</v>
      </c>
      <c r="E180" s="9">
        <v>7240</v>
      </c>
      <c r="F180" s="9" t="s">
        <v>17</v>
      </c>
      <c r="G180" s="9">
        <v>3.25</v>
      </c>
      <c r="H180" s="151">
        <f t="shared" si="3"/>
        <v>23530</v>
      </c>
      <c r="I180" s="152"/>
      <c r="J180" s="147"/>
      <c r="K180" s="147"/>
      <c r="L180" s="147"/>
      <c r="M180" s="147"/>
      <c r="N180" s="147"/>
      <c r="O180" s="147"/>
      <c r="P180" s="147"/>
      <c r="Q180" s="147"/>
      <c r="R180" s="147"/>
    </row>
    <row r="181" spans="1:18" x14ac:dyDescent="0.2">
      <c r="A181" s="9" t="s">
        <v>235</v>
      </c>
      <c r="B181" s="61">
        <v>107</v>
      </c>
      <c r="C181" s="11" t="s">
        <v>179</v>
      </c>
      <c r="D181" s="61">
        <v>1</v>
      </c>
      <c r="E181" s="10"/>
      <c r="F181" s="10"/>
      <c r="G181" s="10" t="s">
        <v>49</v>
      </c>
      <c r="H181" s="157" t="s">
        <v>49</v>
      </c>
      <c r="I181" s="158"/>
      <c r="J181" s="147"/>
      <c r="K181" s="147"/>
      <c r="L181" s="147"/>
      <c r="M181" s="147"/>
      <c r="N181" s="147"/>
      <c r="O181" s="147"/>
      <c r="P181" s="147"/>
      <c r="Q181" s="147"/>
      <c r="R181" s="147"/>
    </row>
    <row r="182" spans="1:18" x14ac:dyDescent="0.2">
      <c r="A182" s="9" t="s">
        <v>235</v>
      </c>
      <c r="B182" s="148">
        <v>107</v>
      </c>
      <c r="C182" s="7" t="s">
        <v>180</v>
      </c>
      <c r="D182" s="61">
        <v>2</v>
      </c>
      <c r="E182" s="9">
        <v>2</v>
      </c>
      <c r="F182" s="9" t="s">
        <v>13</v>
      </c>
      <c r="G182" s="9">
        <v>1800</v>
      </c>
      <c r="H182" s="151">
        <f t="shared" ref="H182:H190" si="4">PRODUCT(E182:G182)</f>
        <v>3600</v>
      </c>
      <c r="I182" s="152"/>
      <c r="J182" s="147"/>
      <c r="K182" s="147"/>
      <c r="L182" s="147"/>
      <c r="M182" s="147"/>
      <c r="N182" s="147"/>
      <c r="O182" s="147"/>
      <c r="P182" s="147"/>
      <c r="Q182" s="147"/>
      <c r="R182" s="147"/>
    </row>
    <row r="183" spans="1:18" x14ac:dyDescent="0.2">
      <c r="A183" s="9" t="s">
        <v>235</v>
      </c>
      <c r="B183" s="148">
        <v>110</v>
      </c>
      <c r="C183" s="7" t="s">
        <v>182</v>
      </c>
      <c r="D183" s="61">
        <v>2</v>
      </c>
      <c r="E183" s="9">
        <v>800</v>
      </c>
      <c r="F183" s="9" t="s">
        <v>30</v>
      </c>
      <c r="G183" s="9">
        <v>225</v>
      </c>
      <c r="H183" s="151">
        <f t="shared" si="4"/>
        <v>180000</v>
      </c>
      <c r="I183" s="152"/>
      <c r="J183" s="147"/>
      <c r="K183" s="147"/>
      <c r="L183" s="147"/>
      <c r="M183" s="147"/>
      <c r="N183" s="147"/>
      <c r="O183" s="147"/>
      <c r="P183" s="147"/>
      <c r="Q183" s="147"/>
      <c r="R183" s="147"/>
    </row>
    <row r="184" spans="1:18" x14ac:dyDescent="0.2">
      <c r="A184" s="9" t="s">
        <v>235</v>
      </c>
      <c r="B184" s="148">
        <v>110</v>
      </c>
      <c r="C184" s="7" t="s">
        <v>183</v>
      </c>
      <c r="D184" s="61">
        <v>2</v>
      </c>
      <c r="E184" s="9">
        <v>160</v>
      </c>
      <c r="F184" s="9" t="s">
        <v>44</v>
      </c>
      <c r="G184" s="9">
        <v>25</v>
      </c>
      <c r="H184" s="151">
        <f t="shared" si="4"/>
        <v>4000</v>
      </c>
      <c r="I184" s="152"/>
      <c r="J184" s="147"/>
      <c r="K184" s="147"/>
      <c r="L184" s="147"/>
      <c r="M184" s="147"/>
      <c r="N184" s="147"/>
      <c r="O184" s="147"/>
      <c r="P184" s="147"/>
      <c r="Q184" s="147"/>
      <c r="R184" s="147"/>
    </row>
    <row r="185" spans="1:18" x14ac:dyDescent="0.2">
      <c r="A185" s="9" t="s">
        <v>235</v>
      </c>
      <c r="B185" s="148">
        <v>110</v>
      </c>
      <c r="C185" s="7" t="s">
        <v>184</v>
      </c>
      <c r="D185" s="61">
        <v>2</v>
      </c>
      <c r="E185" s="9">
        <v>33</v>
      </c>
      <c r="F185" s="9" t="s">
        <v>13</v>
      </c>
      <c r="G185" s="9">
        <v>50</v>
      </c>
      <c r="H185" s="151">
        <f t="shared" si="4"/>
        <v>1650</v>
      </c>
      <c r="I185" s="152"/>
      <c r="J185" s="147"/>
      <c r="K185" s="147"/>
      <c r="L185" s="147"/>
      <c r="M185" s="147"/>
      <c r="N185" s="147"/>
      <c r="O185" s="147"/>
      <c r="P185" s="147"/>
      <c r="Q185" s="147"/>
      <c r="R185" s="147"/>
    </row>
    <row r="186" spans="1:18" x14ac:dyDescent="0.2">
      <c r="A186" s="9" t="s">
        <v>235</v>
      </c>
      <c r="B186" s="148">
        <v>110</v>
      </c>
      <c r="C186" s="7" t="s">
        <v>185</v>
      </c>
      <c r="D186" s="61">
        <v>2</v>
      </c>
      <c r="E186" s="9">
        <v>6</v>
      </c>
      <c r="F186" s="9" t="s">
        <v>13</v>
      </c>
      <c r="G186" s="9">
        <v>200</v>
      </c>
      <c r="H186" s="151">
        <f t="shared" si="4"/>
        <v>1200</v>
      </c>
      <c r="I186" s="152"/>
      <c r="J186" s="147"/>
      <c r="K186" s="147"/>
      <c r="L186" s="147"/>
      <c r="M186" s="147"/>
      <c r="N186" s="147"/>
      <c r="O186" s="147"/>
      <c r="P186" s="147"/>
      <c r="Q186" s="147"/>
      <c r="R186" s="147"/>
    </row>
    <row r="187" spans="1:18" x14ac:dyDescent="0.2">
      <c r="A187" s="9" t="s">
        <v>235</v>
      </c>
      <c r="B187" s="61">
        <v>111</v>
      </c>
      <c r="C187" s="11" t="s">
        <v>187</v>
      </c>
      <c r="D187" s="61">
        <v>1</v>
      </c>
      <c r="E187" s="10"/>
      <c r="F187" s="10"/>
      <c r="G187" s="10" t="s">
        <v>49</v>
      </c>
      <c r="H187" s="157" t="s">
        <v>49</v>
      </c>
      <c r="I187" s="158"/>
      <c r="J187" s="147"/>
      <c r="K187" s="147"/>
      <c r="L187" s="147"/>
      <c r="M187" s="147"/>
      <c r="N187" s="147"/>
      <c r="O187" s="147"/>
      <c r="P187" s="147"/>
      <c r="Q187" s="147"/>
      <c r="R187" s="147"/>
    </row>
    <row r="188" spans="1:18" x14ac:dyDescent="0.2">
      <c r="A188" s="9" t="s">
        <v>235</v>
      </c>
      <c r="B188" s="61">
        <v>111</v>
      </c>
      <c r="C188" s="11" t="s">
        <v>188</v>
      </c>
      <c r="D188" s="61">
        <v>2</v>
      </c>
      <c r="E188" s="10"/>
      <c r="F188" s="10"/>
      <c r="G188" s="10" t="s">
        <v>49</v>
      </c>
      <c r="H188" s="157" t="s">
        <v>49</v>
      </c>
      <c r="I188" s="158"/>
      <c r="J188" s="147"/>
      <c r="K188" s="147"/>
      <c r="L188" s="147"/>
      <c r="M188" s="147"/>
      <c r="N188" s="147"/>
      <c r="O188" s="147"/>
      <c r="P188" s="147"/>
      <c r="Q188" s="147"/>
      <c r="R188" s="147"/>
    </row>
    <row r="189" spans="1:18" x14ac:dyDescent="0.2">
      <c r="A189" s="9" t="s">
        <v>235</v>
      </c>
      <c r="B189" s="61">
        <v>111</v>
      </c>
      <c r="C189" s="11" t="s">
        <v>189</v>
      </c>
      <c r="D189" s="61">
        <v>2</v>
      </c>
      <c r="E189" s="10"/>
      <c r="F189" s="10"/>
      <c r="G189" s="10" t="s">
        <v>49</v>
      </c>
      <c r="H189" s="157" t="s">
        <v>49</v>
      </c>
      <c r="I189" s="158"/>
      <c r="J189" s="147"/>
      <c r="K189" s="147"/>
      <c r="L189" s="147"/>
      <c r="M189" s="147"/>
      <c r="N189" s="147"/>
      <c r="O189" s="147"/>
      <c r="P189" s="147"/>
      <c r="Q189" s="147"/>
      <c r="R189" s="147"/>
    </row>
    <row r="190" spans="1:18" x14ac:dyDescent="0.2">
      <c r="A190" s="9" t="s">
        <v>235</v>
      </c>
      <c r="B190" s="61">
        <v>111</v>
      </c>
      <c r="C190" s="11" t="s">
        <v>186</v>
      </c>
      <c r="D190" s="61">
        <v>3</v>
      </c>
      <c r="E190" s="10">
        <v>1</v>
      </c>
      <c r="F190" s="10" t="s">
        <v>33</v>
      </c>
      <c r="G190" s="10">
        <v>500</v>
      </c>
      <c r="H190" s="157">
        <f t="shared" si="4"/>
        <v>500</v>
      </c>
      <c r="I190" s="158"/>
      <c r="J190" s="147"/>
      <c r="K190" s="147"/>
      <c r="L190" s="147"/>
      <c r="M190" s="147"/>
      <c r="N190" s="147"/>
      <c r="O190" s="147"/>
      <c r="P190" s="147"/>
      <c r="Q190" s="147"/>
      <c r="R190" s="147"/>
    </row>
    <row r="192" spans="1:18" x14ac:dyDescent="0.2">
      <c r="A192" s="166" t="s">
        <v>234</v>
      </c>
      <c r="B192" s="167"/>
      <c r="C192" s="166"/>
      <c r="D192" s="167"/>
    </row>
  </sheetData>
  <pageMargins left="0.7" right="0.7" top="0.75" bottom="0.75" header="0.3" footer="0.3"/>
  <pageSetup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Def. Maint. Costs Total</vt:lpstr>
      <vt:lpstr>Def. Maint. Costs Priority 1</vt:lpstr>
      <vt:lpstr>Def. Maint. Costs Priority 2</vt:lpstr>
      <vt:lpstr>Def. Maint. Costs Priority 3</vt:lpstr>
      <vt:lpstr>10 yr Plan</vt:lpstr>
      <vt:lpstr>'10 yr Plan'!Print_Area</vt:lpstr>
      <vt:lpstr>'Def. Maint. Costs Total'!Print_Area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</dc:creator>
  <cp:lastModifiedBy>laneyc</cp:lastModifiedBy>
  <cp:lastPrinted>2017-07-07T17:33:09Z</cp:lastPrinted>
  <dcterms:created xsi:type="dcterms:W3CDTF">2016-04-21T20:41:38Z</dcterms:created>
  <dcterms:modified xsi:type="dcterms:W3CDTF">2018-01-10T15:07:45Z</dcterms:modified>
</cp:coreProperties>
</file>